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d09874c8f627dd/"/>
    </mc:Choice>
  </mc:AlternateContent>
  <xr:revisionPtr revIDLastSave="118" documentId="8_{9F36AF1B-02E1-4754-A62A-3B0B99F5FB9E}" xr6:coauthVersionLast="47" xr6:coauthVersionMax="47" xr10:uidLastSave="{0F1A4B94-ABC5-4C4F-B2B0-4340A4834BB1}"/>
  <bookViews>
    <workbookView xWindow="2960" yWindow="2960" windowWidth="13280" windowHeight="10590" activeTab="1" xr2:uid="{CB21331A-D239-4714-B9B2-1503E2B68917}"/>
  </bookViews>
  <sheets>
    <sheet name="Sheet1" sheetId="1" r:id="rId1"/>
    <sheet name="ABS to ship" sheetId="2" r:id="rId2"/>
    <sheet name="customer colle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3" l="1"/>
  <c r="O22" i="3"/>
  <c r="G81" i="2"/>
  <c r="F81" i="1"/>
  <c r="F91" i="1" s="1"/>
  <c r="X37" i="1"/>
  <c r="X21" i="1"/>
  <c r="G24" i="2"/>
  <c r="G25" i="2"/>
  <c r="G26" i="2"/>
  <c r="G27" i="2"/>
  <c r="G28" i="2"/>
  <c r="G29" i="2"/>
  <c r="G30" i="2"/>
  <c r="G31" i="2"/>
  <c r="G32" i="2"/>
  <c r="G33" i="2"/>
  <c r="G34" i="2"/>
  <c r="G3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4" i="2"/>
  <c r="G91" i="2"/>
  <c r="G73" i="2"/>
  <c r="G57" i="2"/>
  <c r="O7" i="3"/>
  <c r="D90" i="3"/>
  <c r="D89" i="3"/>
  <c r="D88" i="3"/>
  <c r="D87" i="3"/>
  <c r="D86" i="3"/>
  <c r="D85" i="3"/>
  <c r="D84" i="3"/>
  <c r="D83" i="3"/>
  <c r="F92" i="3"/>
  <c r="C82" i="3"/>
  <c r="C92" i="3" s="1"/>
  <c r="D81" i="3"/>
  <c r="D80" i="3"/>
  <c r="D79" i="3"/>
  <c r="D78" i="3"/>
  <c r="D77" i="3"/>
  <c r="F74" i="3"/>
  <c r="C74" i="3"/>
  <c r="D72" i="3"/>
  <c r="D71" i="3"/>
  <c r="D70" i="3"/>
  <c r="D69" i="3"/>
  <c r="D68" i="3"/>
  <c r="D67" i="3"/>
  <c r="D66" i="3"/>
  <c r="D65" i="3"/>
  <c r="D64" i="3"/>
  <c r="D63" i="3"/>
  <c r="D62" i="3"/>
  <c r="D61" i="3"/>
  <c r="F58" i="3"/>
  <c r="C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M38" i="3"/>
  <c r="O38" i="3" s="1"/>
  <c r="L38" i="3"/>
  <c r="K38" i="3"/>
  <c r="J38" i="3"/>
  <c r="I38" i="3"/>
  <c r="H38" i="3"/>
  <c r="O36" i="3"/>
  <c r="O35" i="3"/>
  <c r="O34" i="3"/>
  <c r="O33" i="3"/>
  <c r="O32" i="3"/>
  <c r="O31" i="3"/>
  <c r="O30" i="3"/>
  <c r="O29" i="3"/>
  <c r="O28" i="3"/>
  <c r="O27" i="3"/>
  <c r="O26" i="3"/>
  <c r="O25" i="3"/>
  <c r="M22" i="3"/>
  <c r="L22" i="3"/>
  <c r="K22" i="3"/>
  <c r="J22" i="3"/>
  <c r="I22" i="3"/>
  <c r="H22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6" i="3"/>
  <c r="O5" i="3"/>
  <c r="O4" i="3"/>
  <c r="D89" i="2"/>
  <c r="D88" i="2"/>
  <c r="D87" i="2"/>
  <c r="D86" i="2"/>
  <c r="D85" i="2"/>
  <c r="D84" i="2"/>
  <c r="D83" i="2"/>
  <c r="D82" i="2"/>
  <c r="F81" i="2"/>
  <c r="F91" i="2" s="1"/>
  <c r="C81" i="2"/>
  <c r="D81" i="2" s="1"/>
  <c r="D80" i="2"/>
  <c r="D79" i="2"/>
  <c r="D78" i="2"/>
  <c r="D77" i="2"/>
  <c r="D76" i="2"/>
  <c r="F73" i="2"/>
  <c r="C73" i="2"/>
  <c r="D71" i="2"/>
  <c r="D70" i="2"/>
  <c r="D69" i="2"/>
  <c r="D68" i="2"/>
  <c r="D67" i="2"/>
  <c r="D66" i="2"/>
  <c r="D65" i="2"/>
  <c r="D64" i="2"/>
  <c r="D63" i="2"/>
  <c r="D62" i="2"/>
  <c r="D61" i="2"/>
  <c r="D60" i="2"/>
  <c r="F57" i="2"/>
  <c r="C57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Q37" i="2"/>
  <c r="P37" i="2"/>
  <c r="O37" i="2"/>
  <c r="N37" i="2"/>
  <c r="M37" i="2"/>
  <c r="L37" i="2"/>
  <c r="K37" i="2"/>
  <c r="J37" i="2"/>
  <c r="I37" i="2"/>
  <c r="S35" i="2"/>
  <c r="S34" i="2"/>
  <c r="S33" i="2"/>
  <c r="S32" i="2"/>
  <c r="S31" i="2"/>
  <c r="S30" i="2"/>
  <c r="S29" i="2"/>
  <c r="S28" i="2"/>
  <c r="S27" i="2"/>
  <c r="S26" i="2"/>
  <c r="S25" i="2"/>
  <c r="S24" i="2"/>
  <c r="Q21" i="2"/>
  <c r="P21" i="2"/>
  <c r="O21" i="2"/>
  <c r="N21" i="2"/>
  <c r="M21" i="2"/>
  <c r="L21" i="2"/>
  <c r="K21" i="2"/>
  <c r="J21" i="2"/>
  <c r="I21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F57" i="1"/>
  <c r="C57" i="1"/>
  <c r="F73" i="1"/>
  <c r="C73" i="1"/>
  <c r="D71" i="1"/>
  <c r="D70" i="1"/>
  <c r="D69" i="1"/>
  <c r="D68" i="1"/>
  <c r="D67" i="1"/>
  <c r="D66" i="1"/>
  <c r="D65" i="1"/>
  <c r="D64" i="1"/>
  <c r="D63" i="1"/>
  <c r="D62" i="1"/>
  <c r="D61" i="1"/>
  <c r="D60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2" i="1"/>
  <c r="D77" i="1"/>
  <c r="D78" i="1"/>
  <c r="D79" i="1"/>
  <c r="D80" i="1"/>
  <c r="D82" i="1"/>
  <c r="D83" i="1"/>
  <c r="D84" i="1"/>
  <c r="D85" i="1"/>
  <c r="D86" i="1"/>
  <c r="D87" i="1"/>
  <c r="D88" i="1"/>
  <c r="D89" i="1"/>
  <c r="D76" i="1"/>
  <c r="C81" i="1"/>
  <c r="D81" i="1" s="1"/>
  <c r="X35" i="1"/>
  <c r="X34" i="1"/>
  <c r="X33" i="1"/>
  <c r="X32" i="1"/>
  <c r="X31" i="1"/>
  <c r="X30" i="1"/>
  <c r="X29" i="1"/>
  <c r="X28" i="1"/>
  <c r="X27" i="1"/>
  <c r="X26" i="1"/>
  <c r="X25" i="1"/>
  <c r="X24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H37" i="1"/>
  <c r="R21" i="1"/>
  <c r="S21" i="1"/>
  <c r="T21" i="1"/>
  <c r="I21" i="1"/>
  <c r="J21" i="1"/>
  <c r="K21" i="1"/>
  <c r="U21" i="1"/>
  <c r="L21" i="1"/>
  <c r="V21" i="1"/>
  <c r="M21" i="1"/>
  <c r="N21" i="1"/>
  <c r="O21" i="1"/>
  <c r="Q21" i="1"/>
  <c r="P21" i="1"/>
  <c r="H21" i="1"/>
  <c r="R37" i="1"/>
  <c r="S37" i="1"/>
  <c r="T37" i="1"/>
  <c r="I37" i="1"/>
  <c r="J37" i="1"/>
  <c r="U37" i="1"/>
  <c r="L37" i="1"/>
  <c r="V37" i="1"/>
  <c r="M37" i="1"/>
  <c r="N37" i="1"/>
  <c r="O37" i="1"/>
  <c r="Q37" i="1"/>
  <c r="P37" i="1"/>
  <c r="K37" i="1"/>
  <c r="S21" i="2" l="1"/>
  <c r="S37" i="2"/>
  <c r="D91" i="2"/>
  <c r="C91" i="2"/>
  <c r="D57" i="2"/>
  <c r="D73" i="2"/>
  <c r="D58" i="3"/>
  <c r="D74" i="3"/>
  <c r="D82" i="3"/>
  <c r="D92" i="3" s="1"/>
  <c r="D57" i="1"/>
  <c r="D73" i="1"/>
  <c r="C91" i="1"/>
  <c r="D91" i="1"/>
</calcChain>
</file>

<file path=xl/sharedStrings.xml><?xml version="1.0" encoding="utf-8"?>
<sst xmlns="http://schemas.openxmlformats.org/spreadsheetml/2006/main" count="343" uniqueCount="76">
  <si>
    <t xml:space="preserve">DOMAINE AF GROS, Côte d'Or </t>
  </si>
  <si>
    <t>Domaine AF Gros Beaune 1er Cru Les Montrevenots Blanc</t>
  </si>
  <si>
    <t>Domaine AF Gros Vosne Romanée 'Les Chalandins'</t>
  </si>
  <si>
    <t>Domaine AF Gros Savigny Les Beaune 1er Cru Le Clos Des Guettes</t>
  </si>
  <si>
    <t>Domaine AF Gros Richebourg Grand Cru</t>
  </si>
  <si>
    <t>Code</t>
  </si>
  <si>
    <t>Vintage</t>
  </si>
  <si>
    <t>Case</t>
  </si>
  <si>
    <t>Bottle</t>
  </si>
  <si>
    <t>Selling Price / bottle</t>
  </si>
  <si>
    <t xml:space="preserve">ABS Stock </t>
  </si>
  <si>
    <t>Total Allocated</t>
  </si>
  <si>
    <t xml:space="preserve">MAISON PARENT-GROS, Côte d'Or </t>
  </si>
  <si>
    <t>Armit</t>
  </si>
  <si>
    <t>Bancroft</t>
  </si>
  <si>
    <t>Bon Coeur</t>
  </si>
  <si>
    <t>Hedonism</t>
  </si>
  <si>
    <t>Howard Bilton</t>
  </si>
  <si>
    <t>L'Assemblage</t>
  </si>
  <si>
    <t>Laytons</t>
  </si>
  <si>
    <t>Loki</t>
  </si>
  <si>
    <t>Maison Colombier</t>
  </si>
  <si>
    <t>Nickolls &amp; Perks</t>
  </si>
  <si>
    <t>Noble Rot</t>
  </si>
  <si>
    <t>Sheldons</t>
  </si>
  <si>
    <t>The Wine Company</t>
  </si>
  <si>
    <t>AF Gros Charmes-Chambertin</t>
  </si>
  <si>
    <t>AF Gros Clos Vougeot Grand Cru</t>
  </si>
  <si>
    <t>AF Gros Ladiox La Toppe d'Avignon</t>
  </si>
  <si>
    <t>AF Gros Gevrey Chambertin</t>
  </si>
  <si>
    <t>Order Number</t>
  </si>
  <si>
    <t>Invoice Total</t>
  </si>
  <si>
    <t>AF Gros Gevrey Chambertin Magnums</t>
  </si>
  <si>
    <t>Bottles</t>
  </si>
  <si>
    <t>L'Assemblage BACK VINTAGE ORDER</t>
  </si>
  <si>
    <t xml:space="preserve">Domaine AF Gros Moulin-à-Vent </t>
  </si>
  <si>
    <t>Domaine AF Gros Chambolle-Musigny</t>
  </si>
  <si>
    <t>Domaine AF Gros Echezeaux Grand Cru</t>
  </si>
  <si>
    <t>Domaine AF Gros Bourgogne Hautes Côtes de Nuits Blanc</t>
  </si>
  <si>
    <t>Domaine AF Gros Bourgogne Hautes Côtes de Nuits Rouge</t>
  </si>
  <si>
    <t>AF Gros Bourgogne Hautes Côtes de Nuits Rouge</t>
  </si>
  <si>
    <t>Domaine AF Gros Vosne Romanée 'Aux Reas'</t>
  </si>
  <si>
    <t>Domaine AF Gros Bourgogne Pinot Noir</t>
  </si>
  <si>
    <t>Orbit Wines</t>
  </si>
  <si>
    <t>Domaine AF Gros Beaune 1er Cru 'Les Boucherottes'</t>
  </si>
  <si>
    <t>Domaine AF Gros Richebourg Grand Cru Magnums</t>
  </si>
  <si>
    <t>MAISON PARENT-GROS Allocations</t>
  </si>
  <si>
    <t>DOMAINE AF GROS Allocations</t>
  </si>
  <si>
    <t>Domaine AF Gros Pommard 1er Cru 'Les Pezerolles'</t>
  </si>
  <si>
    <t>Domaine AF Gros Richebourg Grand Cru Double Magnums</t>
  </si>
  <si>
    <t>Domaine AF Gros Pommard 1er Cru 'Les Arvelets'</t>
  </si>
  <si>
    <t>AF Gros Gevrey Chambertin 1er Cru 'La Combe Au Moine'</t>
  </si>
  <si>
    <t>AF Gros Chambolle Musigny 1er Cru 'Aux Echanges'</t>
  </si>
  <si>
    <t>AF Gros Vosne Romanee 1er Cru 'Les Suchots'</t>
  </si>
  <si>
    <t>AF Gros Pommard 1er Cru 'La Chaniere' Magnums</t>
  </si>
  <si>
    <t>AF Gros Côte de Nuits Villages</t>
  </si>
  <si>
    <t>TOTAL PER CUSTOMER</t>
  </si>
  <si>
    <t>Cases (6)</t>
  </si>
  <si>
    <t>Grand Total</t>
  </si>
  <si>
    <t>Total Bottles per Customer</t>
  </si>
  <si>
    <t>Total Bottles per SKU</t>
  </si>
  <si>
    <t>MAISON PARENT-GROS GRAND TOTAL</t>
  </si>
  <si>
    <t>DOMAINE AF GROS GRAND TOTAL</t>
  </si>
  <si>
    <t>Laytons - 100% upfront payment before collection</t>
  </si>
  <si>
    <t>ABS to ship</t>
  </si>
  <si>
    <t>own shipping</t>
  </si>
  <si>
    <t>Jeroboams (formerly Laytons)</t>
  </si>
  <si>
    <t>Buying Price / bottle</t>
  </si>
  <si>
    <t>Domaine AF Gros Richebourg Grand Cru Jeroboam</t>
  </si>
  <si>
    <t>PO-23020059</t>
  </si>
  <si>
    <t>PO-23020049</t>
  </si>
  <si>
    <t>AF Gros Pommard 1er Cru 'La Chaniere Magnums'</t>
  </si>
  <si>
    <t>AF Gros Pommard 1er Cru 'La Chaniere Magnums' Francois Parent</t>
  </si>
  <si>
    <t xml:space="preserve">AF Gros Pommard 1er Cru 'La Chaniere Magnums' François Parent </t>
  </si>
  <si>
    <t xml:space="preserve">           </t>
  </si>
  <si>
    <t xml:space="preserve">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</si>
</sst>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1" xfId="0" applyFill="1" applyBorder="1"/>
    <xf numFmtId="0" fontId="0" fillId="0" borderId="2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4" xfId="0" applyBorder="1"/>
    <xf numFmtId="0" fontId="2" fillId="2" borderId="5" xfId="0" applyFont="1" applyFill="1" applyBorder="1"/>
    <xf numFmtId="0" fontId="1" fillId="5" borderId="3" xfId="0" applyFont="1" applyFill="1" applyBorder="1" applyAlignment="1">
      <alignment horizontal="center" textRotation="90"/>
    </xf>
    <xf numFmtId="0" fontId="1" fillId="5" borderId="3" xfId="0" applyFont="1" applyFill="1" applyBorder="1" applyAlignment="1">
      <alignment horizontal="center" vertical="top" textRotation="90"/>
    </xf>
    <xf numFmtId="0" fontId="1" fillId="4" borderId="3" xfId="0" applyFont="1" applyFill="1" applyBorder="1" applyAlignment="1">
      <alignment horizontal="center" vertical="top" textRotation="90"/>
    </xf>
    <xf numFmtId="0" fontId="1" fillId="6" borderId="3" xfId="0" applyFont="1" applyFill="1" applyBorder="1" applyAlignment="1">
      <alignment horizontal="center" vertical="top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3" borderId="6" xfId="0" applyFill="1" applyBorder="1"/>
    <xf numFmtId="0" fontId="0" fillId="0" borderId="6" xfId="0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7" borderId="1" xfId="0" applyFill="1" applyBorder="1"/>
    <xf numFmtId="0" fontId="0" fillId="0" borderId="7" xfId="0" applyBorder="1"/>
    <xf numFmtId="0" fontId="0" fillId="0" borderId="8" xfId="0" applyBorder="1"/>
    <xf numFmtId="0" fontId="0" fillId="7" borderId="9" xfId="0" applyFill="1" applyBorder="1"/>
    <xf numFmtId="0" fontId="2" fillId="2" borderId="10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3" fillId="2" borderId="5" xfId="0" applyFont="1" applyFill="1" applyBorder="1"/>
    <xf numFmtId="0" fontId="0" fillId="8" borderId="0" xfId="0" applyFill="1"/>
    <xf numFmtId="0" fontId="4" fillId="9" borderId="0" xfId="0" applyFont="1" applyFill="1"/>
    <xf numFmtId="164" fontId="5" fillId="0" borderId="1" xfId="0" applyNumberFormat="1" applyFont="1" applyBorder="1"/>
    <xf numFmtId="0" fontId="0" fillId="7" borderId="0" xfId="0" applyFill="1"/>
  </cellXfs>
  <cellStyles count="1">
    <cellStyle name="Normal" xfId="0" builtinId="0"/>
  </cellStyles>
  <dxfs count="3">
    <dxf>
      <font>
        <b/>
        <i val="0"/>
        <color rgb="FFC00000"/>
      </font>
      <fill>
        <patternFill>
          <bgColor rgb="FFF8B0A2"/>
        </patternFill>
      </fill>
    </dxf>
    <dxf>
      <font>
        <b/>
        <i val="0"/>
        <color rgb="FFC00000"/>
      </font>
      <fill>
        <patternFill>
          <bgColor rgb="FFF8B0A2"/>
        </patternFill>
      </fill>
    </dxf>
    <dxf>
      <font>
        <b/>
        <i val="0"/>
        <color rgb="FFC00000"/>
      </font>
      <fill>
        <patternFill>
          <bgColor rgb="FFF8B0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0E98-EA11-447A-BC1B-B5345989A490}">
  <sheetPr>
    <pageSetUpPr fitToPage="1"/>
  </sheetPr>
  <dimension ref="A1:X93"/>
  <sheetViews>
    <sheetView topLeftCell="A40" workbookViewId="0">
      <selection activeCell="K88" sqref="K88:L88"/>
    </sheetView>
  </sheetViews>
  <sheetFormatPr baseColWidth="10" defaultColWidth="8.7265625" defaultRowHeight="14.5" x14ac:dyDescent="0.35"/>
  <cols>
    <col min="1" max="1" width="14" bestFit="1" customWidth="1"/>
    <col min="2" max="2" width="59.90625" bestFit="1" customWidth="1"/>
    <col min="4" max="4" width="10.6328125" bestFit="1" customWidth="1"/>
    <col min="6" max="6" width="13.90625" bestFit="1" customWidth="1"/>
    <col min="7" max="10" width="3.6328125" bestFit="1" customWidth="1"/>
    <col min="11" max="11" width="4" bestFit="1" customWidth="1"/>
    <col min="12" max="12" width="3.6328125" bestFit="1" customWidth="1"/>
    <col min="13" max="13" width="4" bestFit="1" customWidth="1"/>
    <col min="14" max="15" width="3.6328125" bestFit="1" customWidth="1"/>
    <col min="16" max="22" width="4" bestFit="1" customWidth="1"/>
    <col min="23" max="23" width="2.6328125" customWidth="1"/>
    <col min="24" max="24" width="6.08984375" customWidth="1"/>
  </cols>
  <sheetData>
    <row r="1" spans="1:24" ht="142.5" x14ac:dyDescent="0.35">
      <c r="A1" s="6" t="s">
        <v>5</v>
      </c>
      <c r="B1" s="6"/>
      <c r="C1" s="6" t="s">
        <v>6</v>
      </c>
      <c r="D1" s="6" t="s">
        <v>7</v>
      </c>
      <c r="E1" s="6" t="s">
        <v>8</v>
      </c>
      <c r="F1" s="6" t="s">
        <v>9</v>
      </c>
      <c r="G1" s="7" t="s">
        <v>11</v>
      </c>
      <c r="H1" s="8" t="s">
        <v>10</v>
      </c>
      <c r="I1" s="8" t="s">
        <v>16</v>
      </c>
      <c r="J1" s="9" t="s">
        <v>17</v>
      </c>
      <c r="K1" s="8" t="s">
        <v>18</v>
      </c>
      <c r="L1" s="8" t="s">
        <v>20</v>
      </c>
      <c r="M1" s="8" t="s">
        <v>22</v>
      </c>
      <c r="N1" s="9" t="s">
        <v>23</v>
      </c>
      <c r="O1" s="8" t="s">
        <v>43</v>
      </c>
      <c r="P1" s="8" t="s">
        <v>25</v>
      </c>
      <c r="Q1" s="9" t="s">
        <v>24</v>
      </c>
      <c r="R1" s="9" t="s">
        <v>13</v>
      </c>
      <c r="S1" s="8" t="s">
        <v>14</v>
      </c>
      <c r="T1" s="9" t="s">
        <v>15</v>
      </c>
      <c r="U1" s="9" t="s">
        <v>66</v>
      </c>
      <c r="V1" s="9" t="s">
        <v>21</v>
      </c>
      <c r="X1" s="6" t="s">
        <v>60</v>
      </c>
    </row>
    <row r="2" spans="1:24" x14ac:dyDescent="0.35">
      <c r="H2" s="27" t="s">
        <v>64</v>
      </c>
      <c r="I2" s="27" t="s">
        <v>64</v>
      </c>
      <c r="J2" s="27" t="s">
        <v>64</v>
      </c>
      <c r="K2" s="27" t="s">
        <v>64</v>
      </c>
      <c r="L2" s="27" t="s">
        <v>64</v>
      </c>
      <c r="M2" s="27" t="s">
        <v>64</v>
      </c>
      <c r="N2" s="27" t="s">
        <v>64</v>
      </c>
      <c r="O2" s="27" t="s">
        <v>64</v>
      </c>
      <c r="P2" s="27" t="s">
        <v>64</v>
      </c>
      <c r="Q2" t="s">
        <v>65</v>
      </c>
      <c r="R2" t="s">
        <v>65</v>
      </c>
      <c r="S2" t="s">
        <v>65</v>
      </c>
      <c r="T2" t="s">
        <v>65</v>
      </c>
      <c r="U2" t="s">
        <v>65</v>
      </c>
      <c r="V2" t="s">
        <v>65</v>
      </c>
    </row>
    <row r="3" spans="1:24" x14ac:dyDescent="0.35">
      <c r="A3" s="4"/>
      <c r="B3" s="5" t="s">
        <v>0</v>
      </c>
      <c r="F3" s="11"/>
      <c r="X3" s="18"/>
    </row>
    <row r="4" spans="1:24" x14ac:dyDescent="0.35">
      <c r="A4" s="2"/>
      <c r="B4" s="1" t="s">
        <v>35</v>
      </c>
      <c r="C4" s="3">
        <v>2021</v>
      </c>
      <c r="D4" s="3">
        <v>6</v>
      </c>
      <c r="E4" s="3">
        <v>75</v>
      </c>
      <c r="F4" s="15">
        <v>14.8</v>
      </c>
      <c r="G4" s="16"/>
      <c r="H4" s="3"/>
      <c r="I4" s="16"/>
      <c r="J4" s="16">
        <v>12</v>
      </c>
      <c r="K4" s="16">
        <v>48</v>
      </c>
      <c r="L4" s="16">
        <v>36</v>
      </c>
      <c r="M4" s="16">
        <v>72</v>
      </c>
      <c r="N4" s="16">
        <v>24</v>
      </c>
      <c r="O4" s="16">
        <v>24</v>
      </c>
      <c r="P4" s="16">
        <v>36</v>
      </c>
      <c r="Q4" s="16">
        <v>72</v>
      </c>
      <c r="R4" s="3">
        <v>120</v>
      </c>
      <c r="S4" s="16">
        <v>114</v>
      </c>
      <c r="T4" s="16">
        <v>36</v>
      </c>
      <c r="U4" s="16">
        <v>240</v>
      </c>
      <c r="V4" s="16">
        <v>60</v>
      </c>
      <c r="X4" s="20">
        <f t="shared" ref="X4:X19" si="0">SUM(I4:W4)</f>
        <v>894</v>
      </c>
    </row>
    <row r="5" spans="1:24" x14ac:dyDescent="0.35">
      <c r="A5" s="2"/>
      <c r="B5" s="1" t="s">
        <v>42</v>
      </c>
      <c r="C5" s="3">
        <v>2021</v>
      </c>
      <c r="D5" s="3">
        <v>6</v>
      </c>
      <c r="E5" s="3">
        <v>75</v>
      </c>
      <c r="F5" s="15">
        <v>15.8</v>
      </c>
      <c r="G5" s="16"/>
      <c r="H5" s="3"/>
      <c r="I5" s="16"/>
      <c r="J5" s="16"/>
      <c r="K5" s="16"/>
      <c r="L5" s="16">
        <v>24</v>
      </c>
      <c r="M5" s="16"/>
      <c r="N5" s="16"/>
      <c r="O5" s="16">
        <v>24</v>
      </c>
      <c r="P5" s="16"/>
      <c r="Q5" s="16"/>
      <c r="R5" s="3"/>
      <c r="S5" s="16"/>
      <c r="T5" s="16"/>
      <c r="U5" s="16"/>
      <c r="V5" s="16"/>
      <c r="X5" s="20">
        <f t="shared" si="0"/>
        <v>48</v>
      </c>
    </row>
    <row r="6" spans="1:24" x14ac:dyDescent="0.35">
      <c r="A6" s="2"/>
      <c r="B6" s="1" t="s">
        <v>39</v>
      </c>
      <c r="C6" s="3">
        <v>2021</v>
      </c>
      <c r="D6" s="3">
        <v>6</v>
      </c>
      <c r="E6" s="3">
        <v>75</v>
      </c>
      <c r="F6" s="15">
        <v>16.5</v>
      </c>
      <c r="G6" s="16"/>
      <c r="H6" s="3"/>
      <c r="I6" s="16">
        <v>24</v>
      </c>
      <c r="J6" s="16"/>
      <c r="K6" s="16"/>
      <c r="L6" s="16"/>
      <c r="M6" s="16">
        <v>12</v>
      </c>
      <c r="N6" s="16"/>
      <c r="O6" s="16"/>
      <c r="P6" s="16"/>
      <c r="Q6" s="16"/>
      <c r="R6" s="3"/>
      <c r="S6" s="16">
        <v>24</v>
      </c>
      <c r="T6" s="16"/>
      <c r="U6" s="16">
        <v>120</v>
      </c>
      <c r="V6" s="16"/>
      <c r="X6" s="20">
        <f t="shared" si="0"/>
        <v>180</v>
      </c>
    </row>
    <row r="7" spans="1:24" x14ac:dyDescent="0.35">
      <c r="A7" s="2"/>
      <c r="B7" s="1" t="s">
        <v>38</v>
      </c>
      <c r="C7" s="3">
        <v>2021</v>
      </c>
      <c r="D7" s="3">
        <v>6</v>
      </c>
      <c r="E7" s="3">
        <v>75</v>
      </c>
      <c r="F7" s="15">
        <v>17</v>
      </c>
      <c r="G7" s="16"/>
      <c r="H7" s="3"/>
      <c r="I7" s="16">
        <v>6</v>
      </c>
      <c r="J7" s="16"/>
      <c r="K7" s="16">
        <v>12</v>
      </c>
      <c r="L7" s="16"/>
      <c r="M7" s="16"/>
      <c r="N7" s="16">
        <v>12</v>
      </c>
      <c r="O7" s="16"/>
      <c r="P7" s="16"/>
      <c r="Q7" s="16">
        <v>12</v>
      </c>
      <c r="R7" s="3">
        <v>24</v>
      </c>
      <c r="S7" s="16">
        <v>24</v>
      </c>
      <c r="T7" s="16">
        <v>12</v>
      </c>
      <c r="U7" s="16">
        <v>48</v>
      </c>
      <c r="V7" s="16"/>
      <c r="X7" s="20">
        <f t="shared" si="0"/>
        <v>150</v>
      </c>
    </row>
    <row r="8" spans="1:24" x14ac:dyDescent="0.35">
      <c r="B8" s="1" t="s">
        <v>3</v>
      </c>
      <c r="C8" s="3">
        <v>2021</v>
      </c>
      <c r="D8" s="3">
        <v>3</v>
      </c>
      <c r="E8" s="3">
        <v>75</v>
      </c>
      <c r="F8" s="15">
        <v>37</v>
      </c>
      <c r="G8" s="16"/>
      <c r="H8" s="3"/>
      <c r="I8" s="16"/>
      <c r="J8" s="16"/>
      <c r="K8" s="16"/>
      <c r="L8" s="16"/>
      <c r="M8" s="16">
        <v>12</v>
      </c>
      <c r="N8" s="16"/>
      <c r="O8" s="16"/>
      <c r="P8" s="16">
        <v>18</v>
      </c>
      <c r="Q8" s="16">
        <v>60</v>
      </c>
      <c r="R8" s="3"/>
      <c r="S8" s="16">
        <v>36</v>
      </c>
      <c r="T8" s="16"/>
      <c r="U8" s="16">
        <v>72</v>
      </c>
      <c r="V8" s="16"/>
      <c r="X8" s="20">
        <f t="shared" si="0"/>
        <v>198</v>
      </c>
    </row>
    <row r="9" spans="1:24" x14ac:dyDescent="0.35">
      <c r="A9" s="2"/>
      <c r="B9" s="1" t="s">
        <v>44</v>
      </c>
      <c r="C9" s="3">
        <v>2021</v>
      </c>
      <c r="D9" s="3">
        <v>6</v>
      </c>
      <c r="E9" s="3">
        <v>75</v>
      </c>
      <c r="F9" s="15">
        <v>39</v>
      </c>
      <c r="G9" s="16"/>
      <c r="H9" s="3"/>
      <c r="I9" s="16"/>
      <c r="J9" s="16"/>
      <c r="K9" s="16">
        <v>6</v>
      </c>
      <c r="L9" s="16">
        <v>6</v>
      </c>
      <c r="M9" s="16">
        <v>18</v>
      </c>
      <c r="N9" s="16"/>
      <c r="O9" s="16">
        <v>6</v>
      </c>
      <c r="P9" s="16"/>
      <c r="Q9" s="16"/>
      <c r="R9" s="3">
        <v>36</v>
      </c>
      <c r="S9" s="16"/>
      <c r="T9" s="16"/>
      <c r="U9" s="16"/>
      <c r="V9" s="16">
        <v>18</v>
      </c>
      <c r="X9" s="20">
        <f t="shared" si="0"/>
        <v>90</v>
      </c>
    </row>
    <row r="10" spans="1:24" x14ac:dyDescent="0.35">
      <c r="A10" s="2"/>
      <c r="B10" s="1" t="s">
        <v>1</v>
      </c>
      <c r="C10" s="3">
        <v>2021</v>
      </c>
      <c r="D10" s="3">
        <v>6</v>
      </c>
      <c r="E10" s="3">
        <v>75</v>
      </c>
      <c r="F10" s="15">
        <v>47</v>
      </c>
      <c r="G10" s="16"/>
      <c r="H10" s="3"/>
      <c r="I10" s="16">
        <v>12</v>
      </c>
      <c r="J10" s="16">
        <v>12</v>
      </c>
      <c r="K10" s="16"/>
      <c r="L10" s="16">
        <v>6</v>
      </c>
      <c r="M10" s="16"/>
      <c r="N10" s="16"/>
      <c r="O10" s="16">
        <v>6</v>
      </c>
      <c r="P10" s="16"/>
      <c r="Q10" s="16">
        <v>18</v>
      </c>
      <c r="R10" s="3"/>
      <c r="S10" s="16"/>
      <c r="T10" s="16"/>
      <c r="U10" s="16">
        <v>18</v>
      </c>
      <c r="V10" s="16">
        <v>24</v>
      </c>
      <c r="X10" s="20">
        <f t="shared" si="0"/>
        <v>96</v>
      </c>
    </row>
    <row r="11" spans="1:24" x14ac:dyDescent="0.35">
      <c r="B11" s="1" t="s">
        <v>36</v>
      </c>
      <c r="C11" s="3">
        <v>2021</v>
      </c>
      <c r="D11" s="3">
        <v>6</v>
      </c>
      <c r="E11" s="3">
        <v>75</v>
      </c>
      <c r="F11" s="15">
        <v>55</v>
      </c>
      <c r="G11" s="16"/>
      <c r="H11" s="3"/>
      <c r="I11" s="16"/>
      <c r="J11" s="16"/>
      <c r="K11" s="16"/>
      <c r="L11" s="16"/>
      <c r="M11" s="16"/>
      <c r="N11" s="16">
        <v>6</v>
      </c>
      <c r="O11" s="16"/>
      <c r="P11" s="16">
        <v>6</v>
      </c>
      <c r="Q11" s="16"/>
      <c r="R11" s="3">
        <v>30</v>
      </c>
      <c r="S11" s="16">
        <v>18</v>
      </c>
      <c r="T11" s="16">
        <v>48</v>
      </c>
      <c r="U11" s="16"/>
      <c r="V11" s="16"/>
      <c r="X11" s="20">
        <f t="shared" si="0"/>
        <v>108</v>
      </c>
    </row>
    <row r="12" spans="1:24" x14ac:dyDescent="0.35">
      <c r="B12" s="1" t="s">
        <v>41</v>
      </c>
      <c r="C12" s="3">
        <v>2021</v>
      </c>
      <c r="D12" s="3">
        <v>6</v>
      </c>
      <c r="E12" s="3">
        <v>75</v>
      </c>
      <c r="F12" s="15">
        <v>55</v>
      </c>
      <c r="G12" s="16"/>
      <c r="H12" s="3"/>
      <c r="I12" s="16">
        <v>36</v>
      </c>
      <c r="J12" s="16">
        <v>12</v>
      </c>
      <c r="K12" s="16">
        <v>12</v>
      </c>
      <c r="L12" s="16">
        <v>6</v>
      </c>
      <c r="M12" s="16">
        <v>12</v>
      </c>
      <c r="N12" s="16"/>
      <c r="O12" s="16">
        <v>6</v>
      </c>
      <c r="P12" s="16"/>
      <c r="Q12" s="16">
        <v>54</v>
      </c>
      <c r="R12" s="3">
        <v>54</v>
      </c>
      <c r="S12" s="16">
        <v>36</v>
      </c>
      <c r="T12" s="16">
        <v>42</v>
      </c>
      <c r="U12" s="16">
        <v>96</v>
      </c>
      <c r="V12" s="16"/>
      <c r="X12" s="20">
        <f t="shared" si="0"/>
        <v>366</v>
      </c>
    </row>
    <row r="13" spans="1:24" x14ac:dyDescent="0.35">
      <c r="B13" s="1" t="s">
        <v>2</v>
      </c>
      <c r="C13" s="3">
        <v>2021</v>
      </c>
      <c r="D13" s="3">
        <v>6</v>
      </c>
      <c r="E13" s="3">
        <v>75</v>
      </c>
      <c r="F13" s="15">
        <v>55</v>
      </c>
      <c r="G13" s="16"/>
      <c r="H13" s="3"/>
      <c r="I13" s="16"/>
      <c r="J13" s="16"/>
      <c r="K13" s="16"/>
      <c r="L13" s="16"/>
      <c r="M13" s="16"/>
      <c r="N13" s="16">
        <v>6</v>
      </c>
      <c r="O13" s="16"/>
      <c r="P13" s="16">
        <v>24</v>
      </c>
      <c r="Q13" s="16"/>
      <c r="R13" s="3"/>
      <c r="S13" s="16"/>
      <c r="T13" s="16">
        <v>48</v>
      </c>
      <c r="U13" s="16"/>
      <c r="V13" s="16">
        <v>18</v>
      </c>
      <c r="X13" s="20">
        <f t="shared" si="0"/>
        <v>96</v>
      </c>
    </row>
    <row r="14" spans="1:24" x14ac:dyDescent="0.35">
      <c r="B14" s="1" t="s">
        <v>50</v>
      </c>
      <c r="C14" s="3">
        <v>2021</v>
      </c>
      <c r="D14" s="3">
        <v>6</v>
      </c>
      <c r="E14" s="3">
        <v>75</v>
      </c>
      <c r="F14" s="15">
        <v>71</v>
      </c>
      <c r="G14" s="16"/>
      <c r="H14" s="3"/>
      <c r="I14" s="16"/>
      <c r="J14" s="16"/>
      <c r="K14" s="16"/>
      <c r="L14" s="16"/>
      <c r="M14" s="16"/>
      <c r="N14" s="16">
        <v>30</v>
      </c>
      <c r="O14" s="16"/>
      <c r="P14" s="16"/>
      <c r="Q14" s="16"/>
      <c r="R14" s="3"/>
      <c r="S14" s="16">
        <v>18</v>
      </c>
      <c r="T14" s="16"/>
      <c r="U14" s="16"/>
      <c r="V14" s="16">
        <v>36</v>
      </c>
      <c r="X14" s="20">
        <f t="shared" si="0"/>
        <v>84</v>
      </c>
    </row>
    <row r="15" spans="1:24" x14ac:dyDescent="0.35">
      <c r="B15" s="1" t="s">
        <v>48</v>
      </c>
      <c r="C15" s="3">
        <v>2021</v>
      </c>
      <c r="D15" s="3">
        <v>6</v>
      </c>
      <c r="E15" s="3">
        <v>75</v>
      </c>
      <c r="F15" s="15">
        <v>71</v>
      </c>
      <c r="G15" s="16"/>
      <c r="H15" s="3"/>
      <c r="I15" s="16"/>
      <c r="J15" s="16"/>
      <c r="K15" s="16">
        <v>12</v>
      </c>
      <c r="L15" s="16"/>
      <c r="M15" s="16"/>
      <c r="N15" s="16"/>
      <c r="O15" s="16"/>
      <c r="P15" s="16"/>
      <c r="Q15" s="16"/>
      <c r="R15" s="3"/>
      <c r="S15" s="16"/>
      <c r="T15" s="16"/>
      <c r="U15" s="16">
        <v>12</v>
      </c>
      <c r="V15" s="16"/>
      <c r="X15" s="20">
        <f t="shared" si="0"/>
        <v>24</v>
      </c>
    </row>
    <row r="16" spans="1:24" x14ac:dyDescent="0.35">
      <c r="B16" s="12" t="s">
        <v>37</v>
      </c>
      <c r="C16" s="13">
        <v>2021</v>
      </c>
      <c r="D16" s="13">
        <v>3</v>
      </c>
      <c r="E16" s="13">
        <v>75</v>
      </c>
      <c r="F16" s="15">
        <v>234</v>
      </c>
      <c r="G16" s="16"/>
      <c r="H16" s="3"/>
      <c r="I16" s="16">
        <v>3</v>
      </c>
      <c r="J16" s="16">
        <v>3</v>
      </c>
      <c r="K16" s="16"/>
      <c r="L16" s="16"/>
      <c r="M16" s="16"/>
      <c r="N16" s="16"/>
      <c r="O16" s="16"/>
      <c r="P16" s="16">
        <v>3</v>
      </c>
      <c r="Q16" s="16"/>
      <c r="R16" s="3">
        <v>12</v>
      </c>
      <c r="S16" s="16">
        <v>3</v>
      </c>
      <c r="T16" s="16">
        <v>9</v>
      </c>
      <c r="U16" s="16">
        <v>6</v>
      </c>
      <c r="V16" s="16">
        <v>3</v>
      </c>
      <c r="X16" s="20">
        <f t="shared" si="0"/>
        <v>42</v>
      </c>
    </row>
    <row r="17" spans="2:24" x14ac:dyDescent="0.35">
      <c r="B17" s="12" t="s">
        <v>4</v>
      </c>
      <c r="C17" s="13">
        <v>2021</v>
      </c>
      <c r="D17" s="13">
        <v>3</v>
      </c>
      <c r="E17" s="13">
        <v>75</v>
      </c>
      <c r="F17" s="15">
        <v>526</v>
      </c>
      <c r="G17" s="16"/>
      <c r="H17" s="3"/>
      <c r="I17" s="16">
        <v>3</v>
      </c>
      <c r="J17" s="16">
        <v>3</v>
      </c>
      <c r="K17" s="16">
        <v>9</v>
      </c>
      <c r="L17" s="16">
        <v>3</v>
      </c>
      <c r="M17" s="16">
        <v>6</v>
      </c>
      <c r="N17" s="16">
        <v>6</v>
      </c>
      <c r="O17" s="16">
        <v>3</v>
      </c>
      <c r="P17" s="16">
        <v>3</v>
      </c>
      <c r="Q17" s="16"/>
      <c r="R17" s="3">
        <v>18</v>
      </c>
      <c r="S17" s="16">
        <v>6</v>
      </c>
      <c r="T17" s="16">
        <v>6</v>
      </c>
      <c r="U17" s="16">
        <v>36</v>
      </c>
      <c r="V17" s="16">
        <v>18</v>
      </c>
      <c r="X17" s="20">
        <f t="shared" si="0"/>
        <v>120</v>
      </c>
    </row>
    <row r="18" spans="2:24" x14ac:dyDescent="0.35">
      <c r="B18" s="12" t="s">
        <v>45</v>
      </c>
      <c r="C18" s="13">
        <v>2021</v>
      </c>
      <c r="D18" s="13">
        <v>3</v>
      </c>
      <c r="E18" s="13">
        <v>150</v>
      </c>
      <c r="F18" s="15">
        <v>1072</v>
      </c>
      <c r="G18" s="16"/>
      <c r="H18" s="3"/>
      <c r="I18" s="16"/>
      <c r="J18" s="16"/>
      <c r="K18" s="16"/>
      <c r="L18" s="16"/>
      <c r="M18" s="16">
        <v>3</v>
      </c>
      <c r="N18" s="16"/>
      <c r="O18" s="16"/>
      <c r="P18" s="16"/>
      <c r="Q18" s="16"/>
      <c r="R18" s="3"/>
      <c r="S18" s="16"/>
      <c r="T18" s="16"/>
      <c r="U18" s="16"/>
      <c r="V18" s="16"/>
      <c r="X18" s="20">
        <f t="shared" si="0"/>
        <v>3</v>
      </c>
    </row>
    <row r="19" spans="2:24" x14ac:dyDescent="0.35">
      <c r="B19" s="12" t="s">
        <v>68</v>
      </c>
      <c r="C19" s="13">
        <v>2021</v>
      </c>
      <c r="D19" s="13">
        <v>1</v>
      </c>
      <c r="E19" s="13">
        <v>300</v>
      </c>
      <c r="F19" s="15">
        <v>2254</v>
      </c>
      <c r="G19" s="16"/>
      <c r="H19" s="3"/>
      <c r="I19" s="16"/>
      <c r="J19" s="16"/>
      <c r="K19" s="16"/>
      <c r="L19" s="16"/>
      <c r="M19" s="16"/>
      <c r="N19" s="16"/>
      <c r="O19" s="16"/>
      <c r="P19" s="16"/>
      <c r="Q19" s="16"/>
      <c r="R19" s="3"/>
      <c r="S19" s="16">
        <v>3</v>
      </c>
      <c r="T19" s="16"/>
      <c r="U19" s="16"/>
      <c r="V19" s="16"/>
      <c r="X19" s="20">
        <f t="shared" si="0"/>
        <v>3</v>
      </c>
    </row>
    <row r="20" spans="2:24" x14ac:dyDescent="0.35">
      <c r="C20" s="10"/>
      <c r="D20" s="10"/>
      <c r="E20" s="10"/>
      <c r="F20" s="11"/>
      <c r="H20" s="10"/>
      <c r="X20" s="19"/>
    </row>
    <row r="21" spans="2:24" x14ac:dyDescent="0.35">
      <c r="B21" s="17" t="s">
        <v>59</v>
      </c>
      <c r="C21" s="16"/>
      <c r="D21" s="16"/>
      <c r="E21" s="16"/>
      <c r="F21" s="15"/>
      <c r="G21" s="16"/>
      <c r="H21" s="17">
        <f>SUM(H4:H19)</f>
        <v>0</v>
      </c>
      <c r="I21" s="17">
        <f t="shared" ref="I21:Q21" si="1">SUM(I4:I19)</f>
        <v>84</v>
      </c>
      <c r="J21" s="17">
        <f t="shared" si="1"/>
        <v>42</v>
      </c>
      <c r="K21" s="17">
        <f t="shared" si="1"/>
        <v>99</v>
      </c>
      <c r="L21" s="17">
        <f t="shared" si="1"/>
        <v>81</v>
      </c>
      <c r="M21" s="17">
        <f t="shared" si="1"/>
        <v>135</v>
      </c>
      <c r="N21" s="17">
        <f t="shared" si="1"/>
        <v>84</v>
      </c>
      <c r="O21" s="17">
        <f t="shared" si="1"/>
        <v>69</v>
      </c>
      <c r="P21" s="17">
        <f>SUM(P4:P19)</f>
        <v>90</v>
      </c>
      <c r="Q21" s="17">
        <f t="shared" si="1"/>
        <v>216</v>
      </c>
      <c r="R21" s="17">
        <f>SUM(R4:R19)</f>
        <v>294</v>
      </c>
      <c r="S21" s="17">
        <f>SUM(S4:S19)</f>
        <v>282</v>
      </c>
      <c r="T21" s="17">
        <f>SUM(T4:T19)</f>
        <v>201</v>
      </c>
      <c r="U21" s="17">
        <f>SUM(U4:U19)</f>
        <v>648</v>
      </c>
      <c r="V21" s="17">
        <f>SUM(V4:V19)</f>
        <v>177</v>
      </c>
      <c r="W21" s="16"/>
      <c r="X21" s="20">
        <f>SUM(H21:V21)</f>
        <v>2502</v>
      </c>
    </row>
    <row r="22" spans="2:24" x14ac:dyDescent="0.35">
      <c r="X22" s="19"/>
    </row>
    <row r="23" spans="2:24" x14ac:dyDescent="0.35">
      <c r="B23" s="5" t="s">
        <v>12</v>
      </c>
      <c r="F23" s="11"/>
      <c r="X23" s="19"/>
    </row>
    <row r="24" spans="2:24" x14ac:dyDescent="0.35">
      <c r="B24" s="1" t="s">
        <v>40</v>
      </c>
      <c r="C24" s="14">
        <v>2020</v>
      </c>
      <c r="D24" s="3">
        <v>6</v>
      </c>
      <c r="E24" s="3">
        <v>75</v>
      </c>
      <c r="F24" s="15">
        <v>14</v>
      </c>
      <c r="G24" s="16"/>
      <c r="H24" s="3"/>
      <c r="I24" s="16"/>
      <c r="J24" s="16"/>
      <c r="K24" s="16">
        <v>240</v>
      </c>
      <c r="L24" s="16"/>
      <c r="M24" s="16"/>
      <c r="N24" s="16"/>
      <c r="O24" s="16"/>
      <c r="P24" s="16"/>
      <c r="Q24" s="16"/>
      <c r="R24" s="3"/>
      <c r="S24" s="16"/>
      <c r="T24" s="16"/>
      <c r="U24" s="16"/>
      <c r="V24" s="16"/>
      <c r="X24" s="20">
        <f t="shared" ref="X24:X35" si="2">SUM(I24:W24)</f>
        <v>240</v>
      </c>
    </row>
    <row r="25" spans="2:24" x14ac:dyDescent="0.35">
      <c r="B25" s="1" t="s">
        <v>28</v>
      </c>
      <c r="C25" s="3">
        <v>2021</v>
      </c>
      <c r="D25" s="3">
        <v>6</v>
      </c>
      <c r="E25" s="3">
        <v>75</v>
      </c>
      <c r="F25" s="15">
        <v>24.5</v>
      </c>
      <c r="G25" s="16"/>
      <c r="H25" s="3"/>
      <c r="I25" s="16"/>
      <c r="J25" s="16"/>
      <c r="K25" s="16">
        <v>60</v>
      </c>
      <c r="L25" s="16">
        <v>6</v>
      </c>
      <c r="M25" s="16">
        <v>24</v>
      </c>
      <c r="N25" s="16"/>
      <c r="O25" s="16">
        <v>6</v>
      </c>
      <c r="P25" s="16"/>
      <c r="Q25" s="16">
        <v>120</v>
      </c>
      <c r="R25" s="3">
        <v>60</v>
      </c>
      <c r="S25" s="16"/>
      <c r="T25" s="16">
        <v>36</v>
      </c>
      <c r="U25" s="16"/>
      <c r="V25" s="16">
        <v>24</v>
      </c>
      <c r="W25" s="11"/>
      <c r="X25" s="20">
        <f t="shared" si="2"/>
        <v>336</v>
      </c>
    </row>
    <row r="26" spans="2:24" x14ac:dyDescent="0.35">
      <c r="B26" s="1" t="s">
        <v>55</v>
      </c>
      <c r="C26" s="3">
        <v>2021</v>
      </c>
      <c r="D26" s="3">
        <v>6</v>
      </c>
      <c r="E26" s="3">
        <v>75</v>
      </c>
      <c r="F26" s="15">
        <v>31</v>
      </c>
      <c r="G26" s="16"/>
      <c r="H26" s="3"/>
      <c r="I26" s="16"/>
      <c r="J26" s="16"/>
      <c r="K26" s="16"/>
      <c r="L26" s="16"/>
      <c r="M26" s="16">
        <v>24</v>
      </c>
      <c r="N26" s="16"/>
      <c r="O26" s="16"/>
      <c r="P26" s="16"/>
      <c r="Q26" s="16"/>
      <c r="R26" s="3"/>
      <c r="S26" s="16"/>
      <c r="T26" s="16">
        <v>36</v>
      </c>
      <c r="U26" s="16"/>
      <c r="V26" s="16"/>
      <c r="W26" s="11"/>
      <c r="X26" s="20">
        <f t="shared" si="2"/>
        <v>60</v>
      </c>
    </row>
    <row r="27" spans="2:24" x14ac:dyDescent="0.35">
      <c r="B27" s="1" t="s">
        <v>29</v>
      </c>
      <c r="C27" s="3">
        <v>2021</v>
      </c>
      <c r="D27" s="3">
        <v>6</v>
      </c>
      <c r="E27" s="3">
        <v>75</v>
      </c>
      <c r="F27" s="15">
        <v>53</v>
      </c>
      <c r="G27" s="16"/>
      <c r="H27" s="3"/>
      <c r="I27" s="16">
        <v>12</v>
      </c>
      <c r="J27" s="16"/>
      <c r="K27" s="16"/>
      <c r="L27" s="16"/>
      <c r="M27" s="16">
        <v>60</v>
      </c>
      <c r="N27" s="16"/>
      <c r="O27" s="16"/>
      <c r="P27" s="16"/>
      <c r="Q27" s="16">
        <v>120</v>
      </c>
      <c r="R27" s="3">
        <v>180</v>
      </c>
      <c r="S27" s="16">
        <v>72</v>
      </c>
      <c r="T27" s="16">
        <v>72</v>
      </c>
      <c r="U27" s="16"/>
      <c r="V27" s="16">
        <v>36</v>
      </c>
      <c r="W27" s="11"/>
      <c r="X27" s="20">
        <f t="shared" si="2"/>
        <v>552</v>
      </c>
    </row>
    <row r="28" spans="2:24" x14ac:dyDescent="0.35">
      <c r="B28" s="1" t="s">
        <v>32</v>
      </c>
      <c r="C28" s="3">
        <v>2021</v>
      </c>
      <c r="D28" s="3">
        <v>3</v>
      </c>
      <c r="E28" s="3">
        <v>150</v>
      </c>
      <c r="F28" s="15">
        <v>156</v>
      </c>
      <c r="G28" s="16"/>
      <c r="H28" s="3"/>
      <c r="I28" s="16"/>
      <c r="J28" s="16">
        <v>12</v>
      </c>
      <c r="K28" s="16"/>
      <c r="L28" s="16"/>
      <c r="M28" s="16">
        <v>60</v>
      </c>
      <c r="N28" s="16"/>
      <c r="O28" s="16"/>
      <c r="P28" s="16"/>
      <c r="Q28" s="16"/>
      <c r="R28" s="3"/>
      <c r="S28" s="16"/>
      <c r="T28" s="16"/>
      <c r="U28" s="16"/>
      <c r="V28" s="16">
        <v>36</v>
      </c>
      <c r="W28" s="11"/>
      <c r="X28" s="20">
        <f t="shared" si="2"/>
        <v>108</v>
      </c>
    </row>
    <row r="29" spans="2:24" x14ac:dyDescent="0.35">
      <c r="B29" s="1" t="s">
        <v>51</v>
      </c>
      <c r="C29" s="3">
        <v>2021</v>
      </c>
      <c r="D29" s="3">
        <v>6</v>
      </c>
      <c r="E29" s="3">
        <v>75</v>
      </c>
      <c r="F29" s="15">
        <v>90</v>
      </c>
      <c r="G29" s="16"/>
      <c r="H29" s="3"/>
      <c r="I29" s="16">
        <v>12</v>
      </c>
      <c r="J29" s="16"/>
      <c r="K29" s="16"/>
      <c r="L29" s="16"/>
      <c r="M29" s="16">
        <v>12</v>
      </c>
      <c r="N29" s="16"/>
      <c r="O29" s="16"/>
      <c r="P29" s="16"/>
      <c r="Q29" s="16"/>
      <c r="R29" s="3"/>
      <c r="S29" s="16"/>
      <c r="T29" s="16">
        <v>24</v>
      </c>
      <c r="U29" s="16"/>
      <c r="V29" s="16"/>
      <c r="W29" s="11"/>
      <c r="X29" s="20">
        <f t="shared" si="2"/>
        <v>48</v>
      </c>
    </row>
    <row r="30" spans="2:24" x14ac:dyDescent="0.35">
      <c r="B30" s="1" t="s">
        <v>73</v>
      </c>
      <c r="C30" s="3">
        <v>2021</v>
      </c>
      <c r="D30" s="3">
        <v>3</v>
      </c>
      <c r="E30" s="3">
        <v>150</v>
      </c>
      <c r="F30" s="15">
        <v>115</v>
      </c>
      <c r="G30" s="16"/>
      <c r="H30" s="3"/>
      <c r="I30" s="16"/>
      <c r="J30" s="16"/>
      <c r="K30" s="16"/>
      <c r="L30" s="16"/>
      <c r="M30" s="16">
        <v>6</v>
      </c>
      <c r="N30" s="16"/>
      <c r="O30" s="16"/>
      <c r="P30" s="16"/>
      <c r="Q30" s="16"/>
      <c r="R30" s="3"/>
      <c r="S30" s="16"/>
      <c r="T30" s="16"/>
      <c r="U30" s="16"/>
      <c r="V30" s="16"/>
      <c r="W30" s="11"/>
      <c r="X30" s="20">
        <f t="shared" si="2"/>
        <v>6</v>
      </c>
    </row>
    <row r="31" spans="2:24" x14ac:dyDescent="0.35">
      <c r="B31" s="1" t="s">
        <v>52</v>
      </c>
      <c r="C31" s="3">
        <v>2021</v>
      </c>
      <c r="D31" s="3">
        <v>6</v>
      </c>
      <c r="E31" s="3">
        <v>75</v>
      </c>
      <c r="F31" s="15">
        <v>127</v>
      </c>
      <c r="G31" s="16"/>
      <c r="H31" s="3"/>
      <c r="I31" s="16">
        <v>12</v>
      </c>
      <c r="J31" s="16">
        <v>12</v>
      </c>
      <c r="K31" s="16"/>
      <c r="L31" s="16">
        <v>6</v>
      </c>
      <c r="M31" s="16"/>
      <c r="N31" s="16"/>
      <c r="O31" s="16"/>
      <c r="P31" s="16"/>
      <c r="Q31" s="16"/>
      <c r="R31" s="3"/>
      <c r="S31" s="16"/>
      <c r="T31" s="16"/>
      <c r="U31" s="16"/>
      <c r="V31" s="16">
        <v>12</v>
      </c>
      <c r="W31" s="11"/>
      <c r="X31" s="20">
        <f t="shared" si="2"/>
        <v>42</v>
      </c>
    </row>
    <row r="32" spans="2:24" x14ac:dyDescent="0.35">
      <c r="B32" s="1" t="s">
        <v>53</v>
      </c>
      <c r="C32" s="3">
        <v>2021</v>
      </c>
      <c r="D32" s="3">
        <v>6</v>
      </c>
      <c r="E32" s="3">
        <v>75</v>
      </c>
      <c r="F32" s="15">
        <v>130</v>
      </c>
      <c r="G32" s="16"/>
      <c r="H32" s="3"/>
      <c r="I32" s="16">
        <v>12</v>
      </c>
      <c r="J32" s="16">
        <v>12</v>
      </c>
      <c r="K32" s="16"/>
      <c r="L32" s="16"/>
      <c r="M32" s="16">
        <v>12</v>
      </c>
      <c r="N32" s="16"/>
      <c r="O32" s="16"/>
      <c r="P32" s="16"/>
      <c r="Q32" s="16">
        <v>24</v>
      </c>
      <c r="R32" s="3"/>
      <c r="S32" s="16"/>
      <c r="T32" s="16"/>
      <c r="U32" s="16"/>
      <c r="V32" s="16">
        <v>12</v>
      </c>
      <c r="W32" s="11"/>
      <c r="X32" s="20">
        <f t="shared" si="2"/>
        <v>72</v>
      </c>
    </row>
    <row r="33" spans="1:24" x14ac:dyDescent="0.35">
      <c r="B33" s="1" t="s">
        <v>54</v>
      </c>
      <c r="C33" s="3">
        <v>2021</v>
      </c>
      <c r="D33" s="3">
        <v>3</v>
      </c>
      <c r="E33" s="3">
        <v>150</v>
      </c>
      <c r="F33" s="15">
        <v>155</v>
      </c>
      <c r="G33" s="16"/>
      <c r="H33" s="3"/>
      <c r="I33" s="16"/>
      <c r="J33" s="16">
        <v>6</v>
      </c>
      <c r="K33" s="16"/>
      <c r="L33" s="16"/>
      <c r="M33" s="16"/>
      <c r="N33" s="16"/>
      <c r="O33" s="16"/>
      <c r="P33" s="16"/>
      <c r="Q33" s="16"/>
      <c r="R33" s="3"/>
      <c r="S33" s="16"/>
      <c r="T33" s="16"/>
      <c r="U33" s="16"/>
      <c r="V33" s="16">
        <v>6</v>
      </c>
      <c r="W33" s="11"/>
      <c r="X33" s="20">
        <f t="shared" si="2"/>
        <v>12</v>
      </c>
    </row>
    <row r="34" spans="1:24" x14ac:dyDescent="0.35">
      <c r="B34" s="1" t="s">
        <v>27</v>
      </c>
      <c r="C34" s="3">
        <v>2021</v>
      </c>
      <c r="D34" s="3">
        <v>6</v>
      </c>
      <c r="E34" s="3">
        <v>75</v>
      </c>
      <c r="F34" s="15">
        <v>227</v>
      </c>
      <c r="G34" s="16"/>
      <c r="H34" s="3"/>
      <c r="I34" s="16">
        <v>12</v>
      </c>
      <c r="J34" s="16">
        <v>6</v>
      </c>
      <c r="K34" s="16"/>
      <c r="L34" s="16"/>
      <c r="M34" s="16">
        <v>6</v>
      </c>
      <c r="N34" s="16"/>
      <c r="O34" s="16">
        <v>6</v>
      </c>
      <c r="P34" s="16"/>
      <c r="Q34" s="16"/>
      <c r="R34" s="3">
        <v>12</v>
      </c>
      <c r="S34" s="16"/>
      <c r="T34" s="16">
        <v>6</v>
      </c>
      <c r="U34" s="16"/>
      <c r="V34" s="16">
        <v>6</v>
      </c>
      <c r="W34" s="11"/>
      <c r="X34" s="20">
        <f t="shared" si="2"/>
        <v>54</v>
      </c>
    </row>
    <row r="35" spans="1:24" x14ac:dyDescent="0.35">
      <c r="B35" s="1" t="s">
        <v>26</v>
      </c>
      <c r="C35" s="3">
        <v>2021</v>
      </c>
      <c r="D35" s="3">
        <v>6</v>
      </c>
      <c r="E35" s="3">
        <v>75</v>
      </c>
      <c r="F35" s="15">
        <v>274</v>
      </c>
      <c r="G35" s="16"/>
      <c r="H35" s="3"/>
      <c r="I35" s="16">
        <v>18</v>
      </c>
      <c r="J35" s="16">
        <v>6</v>
      </c>
      <c r="K35" s="16"/>
      <c r="L35" s="16">
        <v>6</v>
      </c>
      <c r="M35" s="16">
        <v>6</v>
      </c>
      <c r="N35" s="16"/>
      <c r="O35" s="16"/>
      <c r="P35" s="16"/>
      <c r="Q35" s="16"/>
      <c r="R35" s="3">
        <v>12</v>
      </c>
      <c r="S35" s="16"/>
      <c r="T35" s="16">
        <v>6</v>
      </c>
      <c r="U35" s="16"/>
      <c r="V35" s="16"/>
      <c r="W35" s="11"/>
      <c r="X35" s="20">
        <f t="shared" si="2"/>
        <v>54</v>
      </c>
    </row>
    <row r="36" spans="1:24" x14ac:dyDescent="0.35">
      <c r="F36" s="11"/>
      <c r="X36" s="19"/>
    </row>
    <row r="37" spans="1:24" x14ac:dyDescent="0.35">
      <c r="B37" s="17" t="s">
        <v>59</v>
      </c>
      <c r="C37" s="16"/>
      <c r="D37" s="16"/>
      <c r="E37" s="16"/>
      <c r="F37" s="15"/>
      <c r="G37" s="16"/>
      <c r="H37" s="17">
        <f>SUM(H24:H36)</f>
        <v>0</v>
      </c>
      <c r="I37" s="17">
        <f t="shared" ref="I37:J37" si="3">SUM(I24:I36)</f>
        <v>78</v>
      </c>
      <c r="J37" s="17">
        <f t="shared" si="3"/>
        <v>54</v>
      </c>
      <c r="K37" s="17">
        <f>SUM(K24:K36)</f>
        <v>300</v>
      </c>
      <c r="L37" s="17">
        <f t="shared" ref="L37:Q37" si="4">SUM(L24:L36)</f>
        <v>18</v>
      </c>
      <c r="M37" s="17">
        <f t="shared" si="4"/>
        <v>210</v>
      </c>
      <c r="N37" s="17">
        <f t="shared" si="4"/>
        <v>0</v>
      </c>
      <c r="O37" s="17">
        <f t="shared" si="4"/>
        <v>12</v>
      </c>
      <c r="P37" s="17">
        <f>SUM(P24:P36)</f>
        <v>0</v>
      </c>
      <c r="Q37" s="17">
        <f t="shared" si="4"/>
        <v>264</v>
      </c>
      <c r="R37" s="17">
        <f>SUM(R24:R36)</f>
        <v>264</v>
      </c>
      <c r="S37" s="17">
        <f>SUM(S24:S36)</f>
        <v>72</v>
      </c>
      <c r="T37" s="17">
        <f>SUM(T24:T36)</f>
        <v>180</v>
      </c>
      <c r="U37" s="17">
        <f>SUM(U24:U36)</f>
        <v>0</v>
      </c>
      <c r="V37" s="17">
        <f>SUM(V24:V36)</f>
        <v>132</v>
      </c>
      <c r="W37" s="16"/>
      <c r="X37" s="30">
        <f>SUM(X24:X35)</f>
        <v>1584</v>
      </c>
    </row>
    <row r="40" spans="1:24" x14ac:dyDescent="0.35">
      <c r="A40" s="22" t="s">
        <v>30</v>
      </c>
      <c r="B40" s="22"/>
      <c r="C40" s="22" t="s">
        <v>33</v>
      </c>
      <c r="D40" s="22" t="s">
        <v>57</v>
      </c>
      <c r="E40" s="22"/>
      <c r="F40" s="23" t="s">
        <v>31</v>
      </c>
    </row>
    <row r="41" spans="1:24" x14ac:dyDescent="0.35">
      <c r="B41" s="21" t="s">
        <v>47</v>
      </c>
    </row>
    <row r="42" spans="1:24" x14ac:dyDescent="0.35">
      <c r="A42" s="16">
        <v>5011014</v>
      </c>
      <c r="B42" s="16" t="s">
        <v>13</v>
      </c>
      <c r="C42" s="16">
        <v>294</v>
      </c>
      <c r="D42" s="16">
        <f>C42/6</f>
        <v>49</v>
      </c>
      <c r="E42" s="16"/>
      <c r="F42" s="15">
        <v>20484</v>
      </c>
    </row>
    <row r="43" spans="1:24" x14ac:dyDescent="0.35">
      <c r="A43" s="16">
        <v>5011018</v>
      </c>
      <c r="B43" s="16" t="s">
        <v>14</v>
      </c>
      <c r="C43" s="16">
        <v>282</v>
      </c>
      <c r="D43" s="16">
        <f t="shared" ref="D43:D55" si="5">C43/6</f>
        <v>47</v>
      </c>
      <c r="E43" s="16"/>
      <c r="F43" s="15">
        <v>18691.2</v>
      </c>
    </row>
    <row r="44" spans="1:24" x14ac:dyDescent="0.35">
      <c r="A44" s="16">
        <v>5011064</v>
      </c>
      <c r="B44" s="16" t="s">
        <v>15</v>
      </c>
      <c r="C44" s="16">
        <v>201</v>
      </c>
      <c r="D44" s="16">
        <f t="shared" si="5"/>
        <v>33.5</v>
      </c>
      <c r="E44" s="16"/>
      <c r="F44" s="15">
        <v>13588.8</v>
      </c>
    </row>
    <row r="45" spans="1:24" x14ac:dyDescent="0.35">
      <c r="A45" s="16">
        <v>5011019</v>
      </c>
      <c r="B45" s="16" t="s">
        <v>16</v>
      </c>
      <c r="C45" s="16">
        <v>84</v>
      </c>
      <c r="D45" s="16">
        <f t="shared" si="5"/>
        <v>14</v>
      </c>
      <c r="E45" s="16"/>
      <c r="F45" s="15">
        <v>5322</v>
      </c>
    </row>
    <row r="46" spans="1:24" x14ac:dyDescent="0.35">
      <c r="A46" s="16">
        <v>5011016</v>
      </c>
      <c r="B46" s="16" t="s">
        <v>17</v>
      </c>
      <c r="C46" s="16">
        <v>42</v>
      </c>
      <c r="D46" s="16">
        <f t="shared" si="5"/>
        <v>7</v>
      </c>
      <c r="E46" s="16"/>
      <c r="F46" s="15">
        <v>5319.6</v>
      </c>
    </row>
    <row r="47" spans="1:24" x14ac:dyDescent="0.35">
      <c r="A47" s="16">
        <v>5011020</v>
      </c>
      <c r="B47" s="16" t="s">
        <v>18</v>
      </c>
      <c r="C47" s="16">
        <v>99</v>
      </c>
      <c r="D47" s="16">
        <f t="shared" si="5"/>
        <v>16.5</v>
      </c>
      <c r="E47" s="16"/>
      <c r="F47" s="15">
        <v>7394.4</v>
      </c>
    </row>
    <row r="48" spans="1:24" x14ac:dyDescent="0.35">
      <c r="A48" s="16">
        <v>5011015</v>
      </c>
      <c r="B48" s="16" t="s">
        <v>19</v>
      </c>
      <c r="C48" s="16">
        <v>648</v>
      </c>
      <c r="D48" s="16">
        <f t="shared" si="5"/>
        <v>108</v>
      </c>
      <c r="E48" s="16"/>
      <c r="F48" s="15">
        <v>36330</v>
      </c>
    </row>
    <row r="49" spans="1:6" x14ac:dyDescent="0.35">
      <c r="A49" s="16">
        <v>5011159</v>
      </c>
      <c r="B49" s="16" t="s">
        <v>20</v>
      </c>
      <c r="C49" s="16">
        <v>81</v>
      </c>
      <c r="D49" s="16">
        <f t="shared" si="5"/>
        <v>13.5</v>
      </c>
      <c r="E49" s="16"/>
      <c r="F49" s="15">
        <v>3336</v>
      </c>
    </row>
    <row r="50" spans="1:6" x14ac:dyDescent="0.35">
      <c r="A50" s="16">
        <v>5011021</v>
      </c>
      <c r="B50" s="16" t="s">
        <v>21</v>
      </c>
      <c r="C50" s="16">
        <v>177</v>
      </c>
      <c r="D50" s="16">
        <f t="shared" si="5"/>
        <v>29.5</v>
      </c>
      <c r="E50" s="16"/>
      <c r="F50" s="15">
        <v>16434</v>
      </c>
    </row>
    <row r="51" spans="1:6" x14ac:dyDescent="0.35">
      <c r="A51" s="16">
        <v>5011067</v>
      </c>
      <c r="B51" s="16" t="s">
        <v>22</v>
      </c>
      <c r="C51" s="16">
        <v>135</v>
      </c>
      <c r="D51" s="16">
        <f t="shared" si="5"/>
        <v>22.5</v>
      </c>
      <c r="E51" s="16"/>
      <c r="F51" s="15">
        <v>9441.6</v>
      </c>
    </row>
    <row r="52" spans="1:6" x14ac:dyDescent="0.35">
      <c r="A52" s="16">
        <v>5011022</v>
      </c>
      <c r="B52" s="16" t="s">
        <v>23</v>
      </c>
      <c r="C52" s="16">
        <v>84</v>
      </c>
      <c r="D52" s="16">
        <f t="shared" si="5"/>
        <v>14</v>
      </c>
      <c r="E52" s="16"/>
      <c r="F52" s="15">
        <v>6505.2</v>
      </c>
    </row>
    <row r="53" spans="1:6" x14ac:dyDescent="0.35">
      <c r="A53" s="16">
        <v>5011161</v>
      </c>
      <c r="B53" s="16" t="s">
        <v>43</v>
      </c>
      <c r="C53" s="16">
        <v>69</v>
      </c>
      <c r="D53" s="16">
        <f t="shared" si="5"/>
        <v>11.5</v>
      </c>
      <c r="E53" s="16"/>
      <c r="F53" s="15">
        <v>3158.4</v>
      </c>
    </row>
    <row r="54" spans="1:6" x14ac:dyDescent="0.35">
      <c r="A54" s="16">
        <v>5011017</v>
      </c>
      <c r="B54" s="16" t="s">
        <v>24</v>
      </c>
      <c r="C54" s="16">
        <v>216</v>
      </c>
      <c r="D54" s="16">
        <f t="shared" si="5"/>
        <v>36</v>
      </c>
      <c r="E54" s="16"/>
      <c r="F54" s="15">
        <v>7305.6</v>
      </c>
    </row>
    <row r="55" spans="1:6" x14ac:dyDescent="0.35">
      <c r="A55" s="16">
        <v>5011023</v>
      </c>
      <c r="B55" s="16" t="s">
        <v>25</v>
      </c>
      <c r="C55" s="16">
        <v>90</v>
      </c>
      <c r="D55" s="16">
        <f t="shared" si="5"/>
        <v>15</v>
      </c>
      <c r="E55" s="16"/>
      <c r="F55" s="15">
        <v>5128.8</v>
      </c>
    </row>
    <row r="56" spans="1:6" x14ac:dyDescent="0.35">
      <c r="F56" s="11"/>
    </row>
    <row r="57" spans="1:6" x14ac:dyDescent="0.35">
      <c r="B57" s="24" t="s">
        <v>62</v>
      </c>
      <c r="C57" s="24">
        <f>SUM(C42:C55)</f>
        <v>2502</v>
      </c>
      <c r="D57" s="24">
        <f>SUM(D42:D55)</f>
        <v>417</v>
      </c>
      <c r="E57" s="24"/>
      <c r="F57" s="25">
        <f>SUM(F42:F55)</f>
        <v>158439.6</v>
      </c>
    </row>
    <row r="58" spans="1:6" x14ac:dyDescent="0.35">
      <c r="F58" s="11"/>
    </row>
    <row r="59" spans="1:6" x14ac:dyDescent="0.35">
      <c r="B59" s="5" t="s">
        <v>46</v>
      </c>
      <c r="F59" s="11"/>
    </row>
    <row r="60" spans="1:6" x14ac:dyDescent="0.35">
      <c r="A60" s="16">
        <v>5003680</v>
      </c>
      <c r="B60" s="16" t="s">
        <v>13</v>
      </c>
      <c r="C60" s="16">
        <v>264</v>
      </c>
      <c r="D60" s="16">
        <f>C60/6</f>
        <v>44</v>
      </c>
      <c r="E60" s="16"/>
      <c r="F60" s="15">
        <v>17022</v>
      </c>
    </row>
    <row r="61" spans="1:6" x14ac:dyDescent="0.35">
      <c r="A61" s="16">
        <v>5003657</v>
      </c>
      <c r="B61" s="16" t="s">
        <v>14</v>
      </c>
      <c r="C61" s="16">
        <v>72</v>
      </c>
      <c r="D61" s="16">
        <f t="shared" ref="D61:D71" si="6">C61/6</f>
        <v>12</v>
      </c>
      <c r="E61" s="16"/>
      <c r="F61" s="15">
        <v>3816</v>
      </c>
    </row>
    <row r="62" spans="1:6" x14ac:dyDescent="0.35">
      <c r="A62" s="16">
        <v>5003682</v>
      </c>
      <c r="B62" s="16" t="s">
        <v>15</v>
      </c>
      <c r="C62" s="16">
        <v>180</v>
      </c>
      <c r="D62" s="16">
        <f t="shared" si="6"/>
        <v>30</v>
      </c>
      <c r="E62" s="16"/>
      <c r="F62" s="15">
        <v>10980</v>
      </c>
    </row>
    <row r="63" spans="1:6" x14ac:dyDescent="0.35">
      <c r="A63" s="16">
        <v>5003691</v>
      </c>
      <c r="B63" s="16" t="s">
        <v>16</v>
      </c>
      <c r="C63" s="16">
        <v>78</v>
      </c>
      <c r="D63" s="16">
        <f t="shared" si="6"/>
        <v>13</v>
      </c>
      <c r="E63" s="16"/>
      <c r="F63" s="15">
        <v>12456</v>
      </c>
    </row>
    <row r="64" spans="1:6" x14ac:dyDescent="0.35">
      <c r="A64" s="16">
        <v>5003690</v>
      </c>
      <c r="B64" s="16" t="s">
        <v>17</v>
      </c>
      <c r="C64" s="16">
        <v>54</v>
      </c>
      <c r="D64" s="16">
        <f t="shared" si="6"/>
        <v>9</v>
      </c>
      <c r="E64" s="16"/>
      <c r="F64" s="15">
        <v>8892</v>
      </c>
    </row>
    <row r="65" spans="1:6" x14ac:dyDescent="0.35">
      <c r="A65" s="16">
        <v>5003712</v>
      </c>
      <c r="B65" s="16" t="s">
        <v>18</v>
      </c>
      <c r="C65" s="16">
        <v>60</v>
      </c>
      <c r="D65" s="16">
        <f t="shared" si="6"/>
        <v>10</v>
      </c>
      <c r="E65" s="16"/>
      <c r="F65" s="15">
        <v>1470</v>
      </c>
    </row>
    <row r="66" spans="1:6" x14ac:dyDescent="0.35">
      <c r="A66" s="16">
        <v>5003784</v>
      </c>
      <c r="B66" s="16" t="s">
        <v>34</v>
      </c>
      <c r="C66" s="16">
        <v>240</v>
      </c>
      <c r="D66" s="16">
        <f t="shared" si="6"/>
        <v>40</v>
      </c>
      <c r="E66" s="16"/>
      <c r="F66" s="15">
        <v>3360</v>
      </c>
    </row>
    <row r="67" spans="1:6" x14ac:dyDescent="0.35">
      <c r="A67" s="16">
        <v>5003769</v>
      </c>
      <c r="B67" s="16" t="s">
        <v>20</v>
      </c>
      <c r="C67" s="16">
        <v>18</v>
      </c>
      <c r="D67" s="16">
        <f t="shared" si="6"/>
        <v>3</v>
      </c>
      <c r="E67" s="16"/>
      <c r="F67" s="15">
        <v>2553</v>
      </c>
    </row>
    <row r="68" spans="1:6" x14ac:dyDescent="0.35">
      <c r="A68" s="16">
        <v>5003660</v>
      </c>
      <c r="B68" s="16" t="s">
        <v>21</v>
      </c>
      <c r="C68" s="16">
        <v>132</v>
      </c>
      <c r="D68" s="16">
        <f t="shared" si="6"/>
        <v>22</v>
      </c>
      <c r="E68" s="16"/>
      <c r="F68" s="15">
        <v>7872</v>
      </c>
    </row>
    <row r="69" spans="1:6" x14ac:dyDescent="0.35">
      <c r="A69" s="16">
        <v>5003683</v>
      </c>
      <c r="B69" s="16" t="s">
        <v>22</v>
      </c>
      <c r="C69" s="16">
        <v>210</v>
      </c>
      <c r="D69" s="16">
        <f t="shared" si="6"/>
        <v>35</v>
      </c>
      <c r="E69" s="16"/>
      <c r="F69" s="15">
        <v>10848</v>
      </c>
    </row>
    <row r="70" spans="1:6" x14ac:dyDescent="0.35">
      <c r="A70" s="16">
        <v>5003768</v>
      </c>
      <c r="B70" s="16" t="s">
        <v>43</v>
      </c>
      <c r="C70" s="16">
        <v>12</v>
      </c>
      <c r="D70" s="16">
        <f t="shared" si="6"/>
        <v>2</v>
      </c>
      <c r="E70" s="16"/>
      <c r="F70" s="15">
        <v>1509</v>
      </c>
    </row>
    <row r="71" spans="1:6" x14ac:dyDescent="0.35">
      <c r="A71" s="16">
        <v>5003693</v>
      </c>
      <c r="B71" s="16" t="s">
        <v>24</v>
      </c>
      <c r="C71" s="16">
        <v>264</v>
      </c>
      <c r="D71" s="16">
        <f t="shared" si="6"/>
        <v>44</v>
      </c>
      <c r="E71" s="16"/>
      <c r="F71" s="15">
        <v>12420</v>
      </c>
    </row>
    <row r="72" spans="1:6" x14ac:dyDescent="0.35">
      <c r="F72" s="11"/>
    </row>
    <row r="73" spans="1:6" x14ac:dyDescent="0.35">
      <c r="B73" s="24" t="s">
        <v>61</v>
      </c>
      <c r="C73" s="24">
        <f>SUM(C60:C71)</f>
        <v>1584</v>
      </c>
      <c r="D73" s="24">
        <f>SUM(D60:D71)</f>
        <v>264</v>
      </c>
      <c r="E73" s="24"/>
      <c r="F73" s="25">
        <f>SUM(F60:F71)</f>
        <v>93198</v>
      </c>
    </row>
    <row r="74" spans="1:6" x14ac:dyDescent="0.35">
      <c r="F74" s="11"/>
    </row>
    <row r="75" spans="1:6" x14ac:dyDescent="0.35">
      <c r="B75" s="26" t="s">
        <v>56</v>
      </c>
      <c r="C75" s="22" t="s">
        <v>33</v>
      </c>
      <c r="D75" s="22" t="s">
        <v>57</v>
      </c>
      <c r="E75" s="22"/>
      <c r="F75" s="23" t="s">
        <v>31</v>
      </c>
    </row>
    <row r="76" spans="1:6" x14ac:dyDescent="0.35">
      <c r="B76" s="16" t="s">
        <v>13</v>
      </c>
      <c r="C76" s="16">
        <v>558</v>
      </c>
      <c r="D76" s="16">
        <f>C76/6</f>
        <v>93</v>
      </c>
      <c r="E76" s="16"/>
      <c r="F76" s="15">
        <v>37506</v>
      </c>
    </row>
    <row r="77" spans="1:6" x14ac:dyDescent="0.35">
      <c r="B77" s="16" t="s">
        <v>14</v>
      </c>
      <c r="C77" s="16">
        <v>354</v>
      </c>
      <c r="D77" s="16">
        <f t="shared" ref="D77:D89" si="7">C77/6</f>
        <v>59</v>
      </c>
      <c r="E77" s="16"/>
      <c r="F77" s="15">
        <v>22507.200000000001</v>
      </c>
    </row>
    <row r="78" spans="1:6" x14ac:dyDescent="0.35">
      <c r="B78" s="16" t="s">
        <v>15</v>
      </c>
      <c r="C78" s="16">
        <v>381</v>
      </c>
      <c r="D78" s="16">
        <f t="shared" si="7"/>
        <v>63.5</v>
      </c>
      <c r="E78" s="16"/>
      <c r="F78" s="15">
        <v>24568.799999999999</v>
      </c>
    </row>
    <row r="79" spans="1:6" x14ac:dyDescent="0.35">
      <c r="B79" s="16" t="s">
        <v>16</v>
      </c>
      <c r="C79" s="16">
        <v>162</v>
      </c>
      <c r="D79" s="16">
        <f t="shared" si="7"/>
        <v>27</v>
      </c>
      <c r="E79" s="16"/>
      <c r="F79" s="15">
        <v>17778</v>
      </c>
    </row>
    <row r="80" spans="1:6" x14ac:dyDescent="0.35">
      <c r="B80" s="16" t="s">
        <v>17</v>
      </c>
      <c r="C80" s="16">
        <v>96</v>
      </c>
      <c r="D80" s="16">
        <f t="shared" si="7"/>
        <v>16</v>
      </c>
      <c r="E80" s="16"/>
      <c r="F80" s="15">
        <v>14211.6</v>
      </c>
    </row>
    <row r="81" spans="2:6" x14ac:dyDescent="0.35">
      <c r="B81" s="16" t="s">
        <v>18</v>
      </c>
      <c r="C81" s="16">
        <f>159+240</f>
        <v>399</v>
      </c>
      <c r="D81" s="16">
        <f t="shared" si="7"/>
        <v>66.5</v>
      </c>
      <c r="E81" s="16"/>
      <c r="F81" s="15">
        <f>8864.4+3360</f>
        <v>12224.4</v>
      </c>
    </row>
    <row r="82" spans="2:6" x14ac:dyDescent="0.35">
      <c r="B82" s="16" t="s">
        <v>63</v>
      </c>
      <c r="C82" s="16">
        <v>648</v>
      </c>
      <c r="D82" s="16">
        <f t="shared" si="7"/>
        <v>108</v>
      </c>
      <c r="E82" s="16"/>
      <c r="F82" s="15">
        <v>36330</v>
      </c>
    </row>
    <row r="83" spans="2:6" x14ac:dyDescent="0.35">
      <c r="B83" s="16" t="s">
        <v>20</v>
      </c>
      <c r="C83" s="16">
        <v>99</v>
      </c>
      <c r="D83" s="16">
        <f t="shared" si="7"/>
        <v>16.5</v>
      </c>
      <c r="E83" s="16"/>
      <c r="F83" s="15">
        <v>5889</v>
      </c>
    </row>
    <row r="84" spans="2:6" x14ac:dyDescent="0.35">
      <c r="B84" s="16" t="s">
        <v>21</v>
      </c>
      <c r="C84" s="16">
        <v>309</v>
      </c>
      <c r="D84" s="16">
        <f t="shared" si="7"/>
        <v>51.5</v>
      </c>
      <c r="E84" s="16"/>
      <c r="F84" s="15">
        <v>24306</v>
      </c>
    </row>
    <row r="85" spans="2:6" x14ac:dyDescent="0.35">
      <c r="B85" s="16" t="s">
        <v>22</v>
      </c>
      <c r="C85" s="16">
        <v>345</v>
      </c>
      <c r="D85" s="16">
        <f t="shared" si="7"/>
        <v>57.5</v>
      </c>
      <c r="E85" s="16"/>
      <c r="F85" s="15">
        <v>20289.599999999999</v>
      </c>
    </row>
    <row r="86" spans="2:6" x14ac:dyDescent="0.35">
      <c r="B86" s="16" t="s">
        <v>23</v>
      </c>
      <c r="C86" s="16">
        <v>84</v>
      </c>
      <c r="D86" s="16">
        <f t="shared" si="7"/>
        <v>14</v>
      </c>
      <c r="E86" s="16"/>
      <c r="F86" s="15">
        <v>6505.2</v>
      </c>
    </row>
    <row r="87" spans="2:6" x14ac:dyDescent="0.35">
      <c r="B87" s="16" t="s">
        <v>43</v>
      </c>
      <c r="C87" s="16">
        <v>81</v>
      </c>
      <c r="D87" s="16">
        <f t="shared" si="7"/>
        <v>13.5</v>
      </c>
      <c r="E87" s="16"/>
      <c r="F87" s="15">
        <v>4667.3999999999996</v>
      </c>
    </row>
    <row r="88" spans="2:6" x14ac:dyDescent="0.35">
      <c r="B88" s="16" t="s">
        <v>24</v>
      </c>
      <c r="C88" s="16">
        <v>480</v>
      </c>
      <c r="D88" s="16">
        <f t="shared" si="7"/>
        <v>80</v>
      </c>
      <c r="E88" s="16"/>
      <c r="F88" s="15">
        <v>19725.599999999999</v>
      </c>
    </row>
    <row r="89" spans="2:6" x14ac:dyDescent="0.35">
      <c r="B89" s="16" t="s">
        <v>25</v>
      </c>
      <c r="C89" s="16">
        <v>90</v>
      </c>
      <c r="D89" s="16">
        <f t="shared" si="7"/>
        <v>15</v>
      </c>
      <c r="E89" s="16"/>
      <c r="F89" s="15">
        <v>5128.8</v>
      </c>
    </row>
    <row r="91" spans="2:6" x14ac:dyDescent="0.35">
      <c r="B91" s="24" t="s">
        <v>58</v>
      </c>
      <c r="C91" s="24">
        <f>SUM(C76:C89)</f>
        <v>4086</v>
      </c>
      <c r="D91" s="24">
        <f t="shared" ref="D91:F91" si="8">SUM(D76:D89)</f>
        <v>681</v>
      </c>
      <c r="E91" s="24"/>
      <c r="F91" s="25">
        <f t="shared" si="8"/>
        <v>251637.6</v>
      </c>
    </row>
    <row r="93" spans="2:6" x14ac:dyDescent="0.35">
      <c r="F93" s="11"/>
    </row>
  </sheetData>
  <conditionalFormatting sqref="A4:A7 A9:A10">
    <cfRule type="expression" dxfId="2" priority="2">
      <formula>ISERROR($E4)</formula>
    </cfRule>
  </conditionalFormatting>
  <pageMargins left="0" right="0" top="0" bottom="0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97BD-A543-4843-A98A-79F213E6BCB3}">
  <sheetPr>
    <pageSetUpPr fitToPage="1"/>
  </sheetPr>
  <dimension ref="A1:T91"/>
  <sheetViews>
    <sheetView tabSelected="1" topLeftCell="A38" zoomScale="80" zoomScaleNormal="80" workbookViewId="0">
      <selection activeCell="T77" sqref="T77"/>
    </sheetView>
  </sheetViews>
  <sheetFormatPr baseColWidth="10" defaultColWidth="8.7265625" defaultRowHeight="14.5" x14ac:dyDescent="0.35"/>
  <cols>
    <col min="1" max="1" width="1.90625" customWidth="1"/>
    <col min="2" max="2" width="59.90625" bestFit="1" customWidth="1"/>
    <col min="3" max="3" width="6.54296875" customWidth="1"/>
    <col min="4" max="4" width="7.1796875" customWidth="1"/>
    <col min="5" max="5" width="5.1796875" customWidth="1"/>
    <col min="6" max="6" width="13.90625" customWidth="1"/>
    <col min="7" max="7" width="13.90625" bestFit="1" customWidth="1"/>
    <col min="8" max="8" width="3.6328125" customWidth="1"/>
    <col min="9" max="11" width="3.6328125" bestFit="1" customWidth="1"/>
    <col min="12" max="12" width="4" bestFit="1" customWidth="1"/>
    <col min="13" max="13" width="3.6328125" bestFit="1" customWidth="1"/>
    <col min="14" max="14" width="4" bestFit="1" customWidth="1"/>
    <col min="15" max="16" width="3.6328125" bestFit="1" customWidth="1"/>
    <col min="17" max="17" width="4" bestFit="1" customWidth="1"/>
    <col min="18" max="18" width="2.6328125" hidden="1" customWidth="1"/>
    <col min="19" max="19" width="6.08984375" customWidth="1"/>
  </cols>
  <sheetData>
    <row r="1" spans="1:19" ht="102" x14ac:dyDescent="0.35">
      <c r="A1" s="6" t="s">
        <v>5</v>
      </c>
      <c r="B1" s="6"/>
      <c r="C1" s="6" t="s">
        <v>6</v>
      </c>
      <c r="D1" s="6" t="s">
        <v>7</v>
      </c>
      <c r="E1" s="6" t="s">
        <v>8</v>
      </c>
      <c r="F1" s="6" t="s">
        <v>9</v>
      </c>
      <c r="G1" s="6" t="s">
        <v>67</v>
      </c>
      <c r="H1" s="7" t="s">
        <v>11</v>
      </c>
      <c r="I1" s="8" t="s">
        <v>10</v>
      </c>
      <c r="J1" s="8" t="s">
        <v>16</v>
      </c>
      <c r="K1" s="9" t="s">
        <v>17</v>
      </c>
      <c r="L1" s="8" t="s">
        <v>18</v>
      </c>
      <c r="M1" s="8" t="s">
        <v>20</v>
      </c>
      <c r="N1" s="8" t="s">
        <v>22</v>
      </c>
      <c r="O1" s="9" t="s">
        <v>23</v>
      </c>
      <c r="P1" s="8" t="s">
        <v>43</v>
      </c>
      <c r="Q1" s="8" t="s">
        <v>25</v>
      </c>
      <c r="S1" s="6" t="s">
        <v>60</v>
      </c>
    </row>
    <row r="2" spans="1:19" x14ac:dyDescent="0.35">
      <c r="B2" s="28" t="s">
        <v>70</v>
      </c>
      <c r="I2" s="27" t="s">
        <v>64</v>
      </c>
      <c r="J2" s="27" t="s">
        <v>64</v>
      </c>
      <c r="K2" s="27" t="s">
        <v>64</v>
      </c>
      <c r="L2" s="27" t="s">
        <v>64</v>
      </c>
      <c r="M2" s="27" t="s">
        <v>64</v>
      </c>
      <c r="N2" s="27" t="s">
        <v>64</v>
      </c>
      <c r="O2" s="27" t="s">
        <v>64</v>
      </c>
      <c r="P2" s="27" t="s">
        <v>64</v>
      </c>
      <c r="Q2" s="27" t="s">
        <v>64</v>
      </c>
    </row>
    <row r="3" spans="1:19" x14ac:dyDescent="0.35">
      <c r="A3" s="4"/>
      <c r="B3" s="5" t="s">
        <v>0</v>
      </c>
      <c r="F3" s="11"/>
      <c r="G3" s="11"/>
      <c r="S3" s="18"/>
    </row>
    <row r="4" spans="1:19" x14ac:dyDescent="0.35">
      <c r="A4" s="2"/>
      <c r="B4" s="1" t="s">
        <v>35</v>
      </c>
      <c r="C4" s="3">
        <v>2021</v>
      </c>
      <c r="D4" s="3">
        <v>6</v>
      </c>
      <c r="E4" s="3">
        <v>75</v>
      </c>
      <c r="F4" s="15">
        <v>14.8</v>
      </c>
      <c r="G4" s="15">
        <f>SUM(F4*0.93)</f>
        <v>13.764000000000001</v>
      </c>
      <c r="H4" s="16"/>
      <c r="I4" s="3"/>
      <c r="J4" s="16"/>
      <c r="K4" s="16">
        <v>12</v>
      </c>
      <c r="L4" s="16">
        <v>48</v>
      </c>
      <c r="M4" s="16">
        <v>36</v>
      </c>
      <c r="N4" s="16">
        <v>72</v>
      </c>
      <c r="O4" s="16">
        <v>24</v>
      </c>
      <c r="P4" s="16">
        <v>24</v>
      </c>
      <c r="Q4" s="16">
        <v>36</v>
      </c>
      <c r="S4" s="20">
        <f t="shared" ref="S4:S19" si="0">SUM(J4:R4)</f>
        <v>252</v>
      </c>
    </row>
    <row r="5" spans="1:19" x14ac:dyDescent="0.35">
      <c r="A5" s="2"/>
      <c r="B5" s="1" t="s">
        <v>42</v>
      </c>
      <c r="C5" s="3">
        <v>2021</v>
      </c>
      <c r="D5" s="3">
        <v>6</v>
      </c>
      <c r="E5" s="3">
        <v>75</v>
      </c>
      <c r="F5" s="15">
        <v>15.8</v>
      </c>
      <c r="G5" s="15">
        <f t="shared" ref="G5:G19" si="1">SUM(F5*0.93)</f>
        <v>14.694000000000001</v>
      </c>
      <c r="H5" s="16"/>
      <c r="I5" s="3"/>
      <c r="J5" s="16"/>
      <c r="K5" s="16"/>
      <c r="L5" s="16"/>
      <c r="M5" s="16">
        <v>24</v>
      </c>
      <c r="N5" s="16"/>
      <c r="O5" s="16"/>
      <c r="P5" s="16">
        <v>24</v>
      </c>
      <c r="Q5" s="16"/>
      <c r="S5" s="20">
        <f t="shared" si="0"/>
        <v>48</v>
      </c>
    </row>
    <row r="6" spans="1:19" x14ac:dyDescent="0.35">
      <c r="A6" s="2"/>
      <c r="B6" s="1" t="s">
        <v>39</v>
      </c>
      <c r="C6" s="3">
        <v>2021</v>
      </c>
      <c r="D6" s="3">
        <v>6</v>
      </c>
      <c r="E6" s="3">
        <v>75</v>
      </c>
      <c r="F6" s="15">
        <v>16.5</v>
      </c>
      <c r="G6" s="15">
        <f t="shared" si="1"/>
        <v>15.345000000000001</v>
      </c>
      <c r="H6" s="16"/>
      <c r="I6" s="3"/>
      <c r="J6" s="16">
        <v>24</v>
      </c>
      <c r="K6" s="16"/>
      <c r="L6" s="16"/>
      <c r="M6" s="16"/>
      <c r="N6" s="16">
        <v>12</v>
      </c>
      <c r="O6" s="16"/>
      <c r="P6" s="16"/>
      <c r="Q6" s="16"/>
      <c r="S6" s="20">
        <f t="shared" si="0"/>
        <v>36</v>
      </c>
    </row>
    <row r="7" spans="1:19" x14ac:dyDescent="0.35">
      <c r="A7" s="2"/>
      <c r="B7" s="1" t="s">
        <v>38</v>
      </c>
      <c r="C7" s="3">
        <v>2021</v>
      </c>
      <c r="D7" s="3">
        <v>6</v>
      </c>
      <c r="E7" s="3">
        <v>75</v>
      </c>
      <c r="F7" s="15">
        <v>17</v>
      </c>
      <c r="G7" s="15">
        <f t="shared" si="1"/>
        <v>15.81</v>
      </c>
      <c r="H7" s="16"/>
      <c r="I7" s="3"/>
      <c r="J7" s="16">
        <v>6</v>
      </c>
      <c r="K7" s="16"/>
      <c r="L7" s="16">
        <v>12</v>
      </c>
      <c r="M7" s="16"/>
      <c r="N7" s="16"/>
      <c r="O7" s="16">
        <v>12</v>
      </c>
      <c r="P7" s="16"/>
      <c r="Q7" s="16"/>
      <c r="S7" s="20">
        <f t="shared" si="0"/>
        <v>30</v>
      </c>
    </row>
    <row r="8" spans="1:19" x14ac:dyDescent="0.35">
      <c r="B8" s="1" t="s">
        <v>3</v>
      </c>
      <c r="C8" s="3">
        <v>2021</v>
      </c>
      <c r="D8" s="3">
        <v>6</v>
      </c>
      <c r="E8" s="3">
        <v>75</v>
      </c>
      <c r="F8" s="15">
        <v>37</v>
      </c>
      <c r="G8" s="15">
        <f t="shared" si="1"/>
        <v>34.410000000000004</v>
      </c>
      <c r="H8" s="16"/>
      <c r="I8" s="3"/>
      <c r="J8" s="16"/>
      <c r="K8" s="16"/>
      <c r="L8" s="16"/>
      <c r="M8" s="16"/>
      <c r="N8" s="16">
        <v>12</v>
      </c>
      <c r="O8" s="16"/>
      <c r="P8" s="16"/>
      <c r="Q8" s="16">
        <v>18</v>
      </c>
      <c r="S8" s="20">
        <f t="shared" si="0"/>
        <v>30</v>
      </c>
    </row>
    <row r="9" spans="1:19" x14ac:dyDescent="0.35">
      <c r="A9" s="2"/>
      <c r="B9" s="1" t="s">
        <v>44</v>
      </c>
      <c r="C9" s="3">
        <v>2021</v>
      </c>
      <c r="D9" s="3">
        <v>6</v>
      </c>
      <c r="E9" s="3">
        <v>75</v>
      </c>
      <c r="F9" s="15">
        <v>39</v>
      </c>
      <c r="G9" s="15">
        <f t="shared" si="1"/>
        <v>36.270000000000003</v>
      </c>
      <c r="H9" s="16"/>
      <c r="I9" s="3"/>
      <c r="J9" s="16"/>
      <c r="K9" s="16"/>
      <c r="L9" s="16">
        <v>6</v>
      </c>
      <c r="M9" s="16">
        <v>6</v>
      </c>
      <c r="N9" s="16">
        <v>18</v>
      </c>
      <c r="O9" s="16"/>
      <c r="P9" s="16">
        <v>6</v>
      </c>
      <c r="Q9" s="16"/>
      <c r="S9" s="20">
        <f t="shared" si="0"/>
        <v>36</v>
      </c>
    </row>
    <row r="10" spans="1:19" x14ac:dyDescent="0.35">
      <c r="A10" s="2"/>
      <c r="B10" s="1" t="s">
        <v>1</v>
      </c>
      <c r="C10" s="3">
        <v>2021</v>
      </c>
      <c r="D10" s="3">
        <v>6</v>
      </c>
      <c r="E10" s="3">
        <v>75</v>
      </c>
      <c r="F10" s="15">
        <v>47</v>
      </c>
      <c r="G10" s="15">
        <f t="shared" si="1"/>
        <v>43.71</v>
      </c>
      <c r="H10" s="16"/>
      <c r="I10" s="3"/>
      <c r="J10" s="16">
        <v>12</v>
      </c>
      <c r="K10" s="16">
        <v>12</v>
      </c>
      <c r="L10" s="16"/>
      <c r="M10" s="16">
        <v>6</v>
      </c>
      <c r="N10" s="16"/>
      <c r="O10" s="16"/>
      <c r="P10" s="16">
        <v>6</v>
      </c>
      <c r="Q10" s="16"/>
      <c r="S10" s="20">
        <f t="shared" si="0"/>
        <v>36</v>
      </c>
    </row>
    <row r="11" spans="1:19" x14ac:dyDescent="0.35">
      <c r="B11" s="1" t="s">
        <v>36</v>
      </c>
      <c r="C11" s="3">
        <v>2021</v>
      </c>
      <c r="D11" s="3">
        <v>6</v>
      </c>
      <c r="E11" s="3">
        <v>75</v>
      </c>
      <c r="F11" s="15">
        <v>55</v>
      </c>
      <c r="G11" s="15">
        <f t="shared" si="1"/>
        <v>51.150000000000006</v>
      </c>
      <c r="H11" s="16"/>
      <c r="I11" s="3"/>
      <c r="J11" s="16"/>
      <c r="K11" s="16"/>
      <c r="L11" s="16"/>
      <c r="M11" s="16"/>
      <c r="N11" s="16"/>
      <c r="O11" s="16">
        <v>6</v>
      </c>
      <c r="P11" s="16"/>
      <c r="Q11" s="16">
        <v>6</v>
      </c>
      <c r="S11" s="20">
        <f t="shared" si="0"/>
        <v>12</v>
      </c>
    </row>
    <row r="12" spans="1:19" x14ac:dyDescent="0.35">
      <c r="B12" s="1" t="s">
        <v>41</v>
      </c>
      <c r="C12" s="3">
        <v>2021</v>
      </c>
      <c r="D12" s="3">
        <v>6</v>
      </c>
      <c r="E12" s="3">
        <v>75</v>
      </c>
      <c r="F12" s="15">
        <v>55</v>
      </c>
      <c r="G12" s="15">
        <f t="shared" si="1"/>
        <v>51.150000000000006</v>
      </c>
      <c r="H12" s="16"/>
      <c r="I12" s="3"/>
      <c r="J12" s="16">
        <v>36</v>
      </c>
      <c r="K12" s="16">
        <v>12</v>
      </c>
      <c r="L12" s="16">
        <v>12</v>
      </c>
      <c r="M12" s="16">
        <v>6</v>
      </c>
      <c r="N12" s="16">
        <v>12</v>
      </c>
      <c r="O12" s="16"/>
      <c r="P12" s="16">
        <v>6</v>
      </c>
      <c r="Q12" s="16"/>
      <c r="S12" s="20">
        <f t="shared" si="0"/>
        <v>84</v>
      </c>
    </row>
    <row r="13" spans="1:19" x14ac:dyDescent="0.35">
      <c r="B13" s="1" t="s">
        <v>2</v>
      </c>
      <c r="C13" s="3">
        <v>2021</v>
      </c>
      <c r="D13" s="3">
        <v>6</v>
      </c>
      <c r="E13" s="3">
        <v>75</v>
      </c>
      <c r="F13" s="15">
        <v>55</v>
      </c>
      <c r="G13" s="15">
        <f t="shared" si="1"/>
        <v>51.150000000000006</v>
      </c>
      <c r="H13" s="16"/>
      <c r="I13" s="3"/>
      <c r="J13" s="16"/>
      <c r="K13" s="16"/>
      <c r="L13" s="16"/>
      <c r="M13" s="16"/>
      <c r="N13" s="16"/>
      <c r="O13" s="16">
        <v>6</v>
      </c>
      <c r="P13" s="16"/>
      <c r="Q13" s="16">
        <v>24</v>
      </c>
      <c r="S13" s="20">
        <f t="shared" si="0"/>
        <v>30</v>
      </c>
    </row>
    <row r="14" spans="1:19" x14ac:dyDescent="0.35">
      <c r="B14" s="1" t="s">
        <v>50</v>
      </c>
      <c r="C14" s="3">
        <v>2021</v>
      </c>
      <c r="D14" s="3">
        <v>6</v>
      </c>
      <c r="E14" s="3">
        <v>75</v>
      </c>
      <c r="F14" s="15">
        <v>71</v>
      </c>
      <c r="G14" s="15">
        <f t="shared" si="1"/>
        <v>66.03</v>
      </c>
      <c r="H14" s="16"/>
      <c r="I14" s="3"/>
      <c r="J14" s="16"/>
      <c r="K14" s="16"/>
      <c r="L14" s="16"/>
      <c r="M14" s="16"/>
      <c r="N14" s="16"/>
      <c r="O14" s="16">
        <v>30</v>
      </c>
      <c r="P14" s="16"/>
      <c r="Q14" s="16"/>
      <c r="S14" s="20">
        <f t="shared" si="0"/>
        <v>30</v>
      </c>
    </row>
    <row r="15" spans="1:19" x14ac:dyDescent="0.35">
      <c r="B15" s="1" t="s">
        <v>48</v>
      </c>
      <c r="C15" s="3">
        <v>2021</v>
      </c>
      <c r="D15" s="3">
        <v>6</v>
      </c>
      <c r="E15" s="3">
        <v>75</v>
      </c>
      <c r="F15" s="15">
        <v>71</v>
      </c>
      <c r="G15" s="15">
        <f t="shared" si="1"/>
        <v>66.03</v>
      </c>
      <c r="H15" s="16"/>
      <c r="I15" s="3"/>
      <c r="J15" s="16"/>
      <c r="K15" s="16"/>
      <c r="L15" s="16">
        <v>12</v>
      </c>
      <c r="M15" s="16"/>
      <c r="N15" s="16"/>
      <c r="O15" s="16"/>
      <c r="P15" s="16"/>
      <c r="Q15" s="16"/>
      <c r="S15" s="20">
        <f t="shared" si="0"/>
        <v>12</v>
      </c>
    </row>
    <row r="16" spans="1:19" x14ac:dyDescent="0.35">
      <c r="B16" s="12" t="s">
        <v>37</v>
      </c>
      <c r="C16" s="13">
        <v>2021</v>
      </c>
      <c r="D16" s="13">
        <v>3</v>
      </c>
      <c r="E16" s="13">
        <v>75</v>
      </c>
      <c r="F16" s="15">
        <v>234</v>
      </c>
      <c r="G16" s="15">
        <f t="shared" si="1"/>
        <v>217.62</v>
      </c>
      <c r="H16" s="16"/>
      <c r="I16" s="3"/>
      <c r="J16" s="16">
        <v>3</v>
      </c>
      <c r="K16" s="16">
        <v>3</v>
      </c>
      <c r="L16" s="16"/>
      <c r="M16" s="16"/>
      <c r="N16" s="16"/>
      <c r="O16" s="16"/>
      <c r="P16" s="16"/>
      <c r="Q16" s="16">
        <v>3</v>
      </c>
      <c r="S16" s="20">
        <f t="shared" si="0"/>
        <v>9</v>
      </c>
    </row>
    <row r="17" spans="2:19" x14ac:dyDescent="0.35">
      <c r="B17" s="12" t="s">
        <v>4</v>
      </c>
      <c r="C17" s="13">
        <v>2021</v>
      </c>
      <c r="D17" s="13">
        <v>3</v>
      </c>
      <c r="E17" s="13">
        <v>75</v>
      </c>
      <c r="F17" s="15">
        <v>526</v>
      </c>
      <c r="G17" s="15">
        <f t="shared" si="1"/>
        <v>489.18</v>
      </c>
      <c r="H17" s="16"/>
      <c r="I17" s="3"/>
      <c r="J17" s="16">
        <v>3</v>
      </c>
      <c r="K17" s="16">
        <v>3</v>
      </c>
      <c r="L17" s="16">
        <v>9</v>
      </c>
      <c r="M17" s="16">
        <v>3</v>
      </c>
      <c r="N17" s="16">
        <v>6</v>
      </c>
      <c r="O17" s="16">
        <v>6</v>
      </c>
      <c r="P17" s="16">
        <v>3</v>
      </c>
      <c r="Q17" s="16">
        <v>3</v>
      </c>
      <c r="S17" s="20">
        <f t="shared" si="0"/>
        <v>36</v>
      </c>
    </row>
    <row r="18" spans="2:19" x14ac:dyDescent="0.35">
      <c r="B18" s="12" t="s">
        <v>45</v>
      </c>
      <c r="C18" s="13">
        <v>2021</v>
      </c>
      <c r="D18" s="13">
        <v>3</v>
      </c>
      <c r="E18" s="13">
        <v>150</v>
      </c>
      <c r="F18" s="15">
        <v>1072</v>
      </c>
      <c r="G18" s="15">
        <f t="shared" si="1"/>
        <v>996.96</v>
      </c>
      <c r="H18" s="16"/>
      <c r="I18" s="3"/>
      <c r="J18" s="16"/>
      <c r="K18" s="16"/>
      <c r="L18" s="16"/>
      <c r="M18" s="16"/>
      <c r="N18" s="16">
        <v>3</v>
      </c>
      <c r="O18" s="16"/>
      <c r="P18" s="16"/>
      <c r="Q18" s="16"/>
      <c r="S18" s="20">
        <f t="shared" si="0"/>
        <v>3</v>
      </c>
    </row>
    <row r="19" spans="2:19" x14ac:dyDescent="0.35">
      <c r="B19" s="12" t="s">
        <v>49</v>
      </c>
      <c r="C19" s="13">
        <v>2021</v>
      </c>
      <c r="D19" s="13">
        <v>1</v>
      </c>
      <c r="E19" s="13">
        <v>300</v>
      </c>
      <c r="F19" s="15">
        <v>2254</v>
      </c>
      <c r="G19" s="15">
        <f t="shared" si="1"/>
        <v>2096.2200000000003</v>
      </c>
      <c r="H19" s="16"/>
      <c r="I19" s="3"/>
      <c r="J19" s="16"/>
      <c r="K19" s="16"/>
      <c r="L19" s="16"/>
      <c r="M19" s="16"/>
      <c r="N19" s="16"/>
      <c r="O19" s="16"/>
      <c r="P19" s="16"/>
      <c r="Q19" s="16"/>
      <c r="S19" s="20">
        <f t="shared" si="0"/>
        <v>0</v>
      </c>
    </row>
    <row r="20" spans="2:19" x14ac:dyDescent="0.35">
      <c r="C20" s="10"/>
      <c r="D20" s="10"/>
      <c r="E20" s="10"/>
      <c r="F20" s="11"/>
      <c r="G20" s="11"/>
      <c r="I20" s="10"/>
      <c r="S20" s="19"/>
    </row>
    <row r="21" spans="2:19" x14ac:dyDescent="0.35">
      <c r="B21" s="17" t="s">
        <v>59</v>
      </c>
      <c r="C21" s="16"/>
      <c r="D21" s="16"/>
      <c r="E21" s="16"/>
      <c r="F21" s="15"/>
      <c r="G21" s="15"/>
      <c r="H21" s="16"/>
      <c r="I21" s="17">
        <f>SUM(I4:I19)</f>
        <v>0</v>
      </c>
      <c r="J21" s="17">
        <f t="shared" ref="J21:P21" si="2">SUM(J4:J19)</f>
        <v>84</v>
      </c>
      <c r="K21" s="17">
        <f t="shared" si="2"/>
        <v>42</v>
      </c>
      <c r="L21" s="17">
        <f t="shared" si="2"/>
        <v>99</v>
      </c>
      <c r="M21" s="17">
        <f t="shared" si="2"/>
        <v>81</v>
      </c>
      <c r="N21" s="17">
        <f t="shared" si="2"/>
        <v>135</v>
      </c>
      <c r="O21" s="17">
        <f t="shared" si="2"/>
        <v>84</v>
      </c>
      <c r="P21" s="17">
        <f t="shared" si="2"/>
        <v>69</v>
      </c>
      <c r="Q21" s="17">
        <f>SUM(Q4:Q19)</f>
        <v>90</v>
      </c>
      <c r="R21" s="16"/>
      <c r="S21" s="20">
        <f>SUM(I21:Q21)</f>
        <v>684</v>
      </c>
    </row>
    <row r="22" spans="2:19" x14ac:dyDescent="0.35">
      <c r="B22" s="28" t="s">
        <v>69</v>
      </c>
      <c r="S22" s="19"/>
    </row>
    <row r="23" spans="2:19" x14ac:dyDescent="0.35">
      <c r="B23" s="5" t="s">
        <v>12</v>
      </c>
      <c r="F23" s="11"/>
      <c r="G23" s="11"/>
      <c r="S23" s="19"/>
    </row>
    <row r="24" spans="2:19" x14ac:dyDescent="0.35">
      <c r="B24" s="1" t="s">
        <v>40</v>
      </c>
      <c r="C24" s="14">
        <v>2020</v>
      </c>
      <c r="D24" s="3">
        <v>6</v>
      </c>
      <c r="E24" s="3">
        <v>75</v>
      </c>
      <c r="F24" s="15">
        <v>14</v>
      </c>
      <c r="G24" s="15">
        <f t="shared" ref="G24:G35" si="3">SUM(F24*0.93)</f>
        <v>13.020000000000001</v>
      </c>
      <c r="H24" s="16"/>
      <c r="I24" s="3"/>
      <c r="J24" s="16"/>
      <c r="K24" s="16"/>
      <c r="L24" s="16">
        <v>240</v>
      </c>
      <c r="M24" s="16"/>
      <c r="N24" s="16"/>
      <c r="O24" s="16"/>
      <c r="P24" s="16"/>
      <c r="Q24" s="16"/>
      <c r="S24" s="20">
        <f t="shared" ref="S24:S35" si="4">SUM(J24:R24)</f>
        <v>240</v>
      </c>
    </row>
    <row r="25" spans="2:19" x14ac:dyDescent="0.35">
      <c r="B25" s="1" t="s">
        <v>28</v>
      </c>
      <c r="C25" s="3">
        <v>2021</v>
      </c>
      <c r="D25" s="3">
        <v>6</v>
      </c>
      <c r="E25" s="3">
        <v>75</v>
      </c>
      <c r="F25" s="15">
        <v>24.5</v>
      </c>
      <c r="G25" s="15">
        <f t="shared" si="3"/>
        <v>22.785</v>
      </c>
      <c r="H25" s="16"/>
      <c r="I25" s="3"/>
      <c r="J25" s="16"/>
      <c r="K25" s="16"/>
      <c r="L25" s="16">
        <v>60</v>
      </c>
      <c r="M25" s="16">
        <v>6</v>
      </c>
      <c r="N25" s="16">
        <v>24</v>
      </c>
      <c r="O25" s="16"/>
      <c r="P25" s="16">
        <v>6</v>
      </c>
      <c r="Q25" s="16"/>
      <c r="R25" s="11"/>
      <c r="S25" s="20">
        <f t="shared" si="4"/>
        <v>96</v>
      </c>
    </row>
    <row r="26" spans="2:19" x14ac:dyDescent="0.35">
      <c r="B26" s="1" t="s">
        <v>55</v>
      </c>
      <c r="C26" s="3">
        <v>2021</v>
      </c>
      <c r="D26" s="3">
        <v>6</v>
      </c>
      <c r="E26" s="3">
        <v>75</v>
      </c>
      <c r="F26" s="15">
        <v>31</v>
      </c>
      <c r="G26" s="15">
        <f t="shared" si="3"/>
        <v>28.830000000000002</v>
      </c>
      <c r="H26" s="16"/>
      <c r="I26" s="3"/>
      <c r="J26" s="16"/>
      <c r="K26" s="16"/>
      <c r="L26" s="16"/>
      <c r="M26" s="16"/>
      <c r="N26" s="16">
        <v>24</v>
      </c>
      <c r="O26" s="16"/>
      <c r="P26" s="16"/>
      <c r="Q26" s="16"/>
      <c r="R26" s="11"/>
      <c r="S26" s="20">
        <f t="shared" si="4"/>
        <v>24</v>
      </c>
    </row>
    <row r="27" spans="2:19" x14ac:dyDescent="0.35">
      <c r="B27" s="1" t="s">
        <v>29</v>
      </c>
      <c r="C27" s="3">
        <v>2021</v>
      </c>
      <c r="D27" s="3">
        <v>6</v>
      </c>
      <c r="E27" s="3">
        <v>75</v>
      </c>
      <c r="F27" s="15">
        <v>53</v>
      </c>
      <c r="G27" s="15">
        <f t="shared" si="3"/>
        <v>49.29</v>
      </c>
      <c r="H27" s="16"/>
      <c r="I27" s="3"/>
      <c r="J27" s="16">
        <v>12</v>
      </c>
      <c r="K27" s="16"/>
      <c r="L27" s="16"/>
      <c r="M27" s="16"/>
      <c r="N27" s="16">
        <v>60</v>
      </c>
      <c r="O27" s="16"/>
      <c r="P27" s="16"/>
      <c r="Q27" s="16"/>
      <c r="R27" s="11"/>
      <c r="S27" s="20">
        <f t="shared" si="4"/>
        <v>72</v>
      </c>
    </row>
    <row r="28" spans="2:19" x14ac:dyDescent="0.35">
      <c r="B28" s="1" t="s">
        <v>32</v>
      </c>
      <c r="C28" s="3">
        <v>2021</v>
      </c>
      <c r="D28" s="3">
        <v>3</v>
      </c>
      <c r="E28" s="3">
        <v>150</v>
      </c>
      <c r="F28" s="15">
        <v>156</v>
      </c>
      <c r="G28" s="15">
        <f t="shared" si="3"/>
        <v>145.08000000000001</v>
      </c>
      <c r="H28" s="16"/>
      <c r="I28" s="3"/>
      <c r="J28" s="16"/>
      <c r="K28" s="16">
        <v>12</v>
      </c>
      <c r="L28" s="16"/>
      <c r="M28" s="16"/>
      <c r="N28" s="16"/>
      <c r="O28" s="16"/>
      <c r="P28" s="16"/>
      <c r="Q28" s="16"/>
      <c r="R28" s="11"/>
      <c r="S28" s="20">
        <f t="shared" si="4"/>
        <v>12</v>
      </c>
    </row>
    <row r="29" spans="2:19" x14ac:dyDescent="0.35">
      <c r="B29" s="1" t="s">
        <v>51</v>
      </c>
      <c r="C29" s="3">
        <v>2021</v>
      </c>
      <c r="D29" s="3">
        <v>6</v>
      </c>
      <c r="E29" s="3">
        <v>75</v>
      </c>
      <c r="F29" s="15">
        <v>90</v>
      </c>
      <c r="G29" s="15">
        <f t="shared" si="3"/>
        <v>83.7</v>
      </c>
      <c r="H29" s="16"/>
      <c r="I29" s="3"/>
      <c r="J29" s="16">
        <v>12</v>
      </c>
      <c r="K29" s="16"/>
      <c r="L29" s="16"/>
      <c r="M29" s="16"/>
      <c r="N29" s="16">
        <v>12</v>
      </c>
      <c r="O29" s="16"/>
      <c r="P29" s="16"/>
      <c r="Q29" s="16"/>
      <c r="R29" s="11"/>
      <c r="S29" s="20">
        <f t="shared" si="4"/>
        <v>24</v>
      </c>
    </row>
    <row r="30" spans="2:19" x14ac:dyDescent="0.35">
      <c r="B30" s="1" t="s">
        <v>72</v>
      </c>
      <c r="C30" s="3">
        <v>2021</v>
      </c>
      <c r="D30" s="3">
        <v>3</v>
      </c>
      <c r="E30" s="3">
        <v>150</v>
      </c>
      <c r="F30" s="15">
        <v>115</v>
      </c>
      <c r="G30" s="15">
        <f t="shared" si="3"/>
        <v>106.95</v>
      </c>
      <c r="H30" s="16"/>
      <c r="I30" s="3"/>
      <c r="J30" s="16"/>
      <c r="K30" s="16"/>
      <c r="L30" s="16"/>
      <c r="M30" s="16"/>
      <c r="N30" s="16">
        <v>6</v>
      </c>
      <c r="O30" s="16"/>
      <c r="P30" s="16"/>
      <c r="Q30" s="16"/>
      <c r="R30" s="11"/>
      <c r="S30" s="20">
        <f t="shared" si="4"/>
        <v>6</v>
      </c>
    </row>
    <row r="31" spans="2:19" x14ac:dyDescent="0.35">
      <c r="B31" s="1" t="s">
        <v>52</v>
      </c>
      <c r="C31" s="3">
        <v>2021</v>
      </c>
      <c r="D31" s="3">
        <v>6</v>
      </c>
      <c r="E31" s="3">
        <v>75</v>
      </c>
      <c r="F31" s="15">
        <v>127</v>
      </c>
      <c r="G31" s="15">
        <f t="shared" si="3"/>
        <v>118.11</v>
      </c>
      <c r="H31" s="16"/>
      <c r="I31" s="3"/>
      <c r="J31" s="16">
        <v>12</v>
      </c>
      <c r="K31" s="16">
        <v>12</v>
      </c>
      <c r="L31" s="16"/>
      <c r="M31" s="16">
        <v>6</v>
      </c>
      <c r="N31" s="16"/>
      <c r="O31" s="16"/>
      <c r="P31" s="16"/>
      <c r="Q31" s="16"/>
      <c r="R31" s="11"/>
      <c r="S31" s="20">
        <f t="shared" si="4"/>
        <v>30</v>
      </c>
    </row>
    <row r="32" spans="2:19" x14ac:dyDescent="0.35">
      <c r="B32" s="1" t="s">
        <v>53</v>
      </c>
      <c r="C32" s="3">
        <v>2021</v>
      </c>
      <c r="D32" s="3">
        <v>6</v>
      </c>
      <c r="E32" s="3">
        <v>75</v>
      </c>
      <c r="F32" s="15">
        <v>130</v>
      </c>
      <c r="G32" s="15">
        <f t="shared" si="3"/>
        <v>120.9</v>
      </c>
      <c r="H32" s="16"/>
      <c r="I32" s="3"/>
      <c r="J32" s="16">
        <v>12</v>
      </c>
      <c r="K32" s="16">
        <v>12</v>
      </c>
      <c r="L32" s="16"/>
      <c r="M32" s="16"/>
      <c r="N32" s="16">
        <v>12</v>
      </c>
      <c r="O32" s="16"/>
      <c r="P32" s="16"/>
      <c r="Q32" s="16"/>
      <c r="R32" s="11"/>
      <c r="S32" s="20">
        <f t="shared" si="4"/>
        <v>36</v>
      </c>
    </row>
    <row r="33" spans="1:19" x14ac:dyDescent="0.35">
      <c r="B33" s="1" t="s">
        <v>54</v>
      </c>
      <c r="C33" s="3">
        <v>2021</v>
      </c>
      <c r="D33" s="3">
        <v>3</v>
      </c>
      <c r="E33" s="3">
        <v>150</v>
      </c>
      <c r="F33" s="15">
        <v>155</v>
      </c>
      <c r="G33" s="15">
        <f t="shared" si="3"/>
        <v>144.15</v>
      </c>
      <c r="H33" s="16"/>
      <c r="I33" s="3"/>
      <c r="J33" s="16"/>
      <c r="K33" s="16">
        <v>6</v>
      </c>
      <c r="L33" s="16"/>
      <c r="M33" s="16"/>
      <c r="N33" s="16"/>
      <c r="O33" s="16"/>
      <c r="P33" s="16"/>
      <c r="Q33" s="16"/>
      <c r="R33" s="11"/>
      <c r="S33" s="20">
        <f t="shared" si="4"/>
        <v>6</v>
      </c>
    </row>
    <row r="34" spans="1:19" x14ac:dyDescent="0.35">
      <c r="B34" s="1" t="s">
        <v>27</v>
      </c>
      <c r="C34" s="3">
        <v>2021</v>
      </c>
      <c r="D34" s="3">
        <v>6</v>
      </c>
      <c r="E34" s="3">
        <v>75</v>
      </c>
      <c r="F34" s="15">
        <v>227</v>
      </c>
      <c r="G34" s="15">
        <f t="shared" si="3"/>
        <v>211.11</v>
      </c>
      <c r="H34" s="16"/>
      <c r="I34" s="3"/>
      <c r="J34" s="16">
        <v>12</v>
      </c>
      <c r="K34" s="16">
        <v>6</v>
      </c>
      <c r="L34" s="16"/>
      <c r="M34" s="16"/>
      <c r="N34" s="16">
        <v>6</v>
      </c>
      <c r="O34" s="16"/>
      <c r="P34" s="16">
        <v>6</v>
      </c>
      <c r="Q34" s="16"/>
      <c r="R34" s="11"/>
      <c r="S34" s="20">
        <f t="shared" si="4"/>
        <v>30</v>
      </c>
    </row>
    <row r="35" spans="1:19" x14ac:dyDescent="0.35">
      <c r="B35" s="1" t="s">
        <v>26</v>
      </c>
      <c r="C35" s="3">
        <v>2021</v>
      </c>
      <c r="D35" s="3">
        <v>6</v>
      </c>
      <c r="E35" s="3">
        <v>75</v>
      </c>
      <c r="F35" s="15">
        <v>274</v>
      </c>
      <c r="G35" s="15">
        <f t="shared" si="3"/>
        <v>254.82000000000002</v>
      </c>
      <c r="H35" s="16"/>
      <c r="I35" s="3"/>
      <c r="J35" s="16">
        <v>18</v>
      </c>
      <c r="K35" s="16">
        <v>6</v>
      </c>
      <c r="L35" s="16"/>
      <c r="M35" s="16">
        <v>6</v>
      </c>
      <c r="N35" s="16">
        <v>6</v>
      </c>
      <c r="O35" s="16"/>
      <c r="P35" s="16"/>
      <c r="Q35" s="16"/>
      <c r="R35" s="11"/>
      <c r="S35" s="20">
        <f t="shared" si="4"/>
        <v>36</v>
      </c>
    </row>
    <row r="36" spans="1:19" x14ac:dyDescent="0.35">
      <c r="F36" s="11"/>
      <c r="G36" s="11"/>
      <c r="S36" s="19"/>
    </row>
    <row r="37" spans="1:19" x14ac:dyDescent="0.35">
      <c r="B37" s="17" t="s">
        <v>59</v>
      </c>
      <c r="C37" s="16"/>
      <c r="D37" s="16"/>
      <c r="E37" s="16"/>
      <c r="F37" s="15"/>
      <c r="G37" s="15"/>
      <c r="H37" s="16"/>
      <c r="I37" s="17">
        <f>SUM(I24:I36)</f>
        <v>0</v>
      </c>
      <c r="J37" s="17">
        <f t="shared" ref="J37:K37" si="5">SUM(J24:J36)</f>
        <v>78</v>
      </c>
      <c r="K37" s="17">
        <f t="shared" si="5"/>
        <v>54</v>
      </c>
      <c r="L37" s="17">
        <f>SUM(L24:L36)</f>
        <v>300</v>
      </c>
      <c r="M37" s="17">
        <f t="shared" ref="M37:P37" si="6">SUM(M24:M36)</f>
        <v>18</v>
      </c>
      <c r="N37" s="17">
        <f t="shared" si="6"/>
        <v>150</v>
      </c>
      <c r="O37" s="17">
        <f t="shared" si="6"/>
        <v>0</v>
      </c>
      <c r="P37" s="17">
        <f t="shared" si="6"/>
        <v>12</v>
      </c>
      <c r="Q37" s="17">
        <f>SUM(Q24:Q36)</f>
        <v>0</v>
      </c>
      <c r="R37" s="16"/>
      <c r="S37" s="20">
        <f>SUM(I37:Q37)</f>
        <v>612</v>
      </c>
    </row>
    <row r="40" spans="1:19" x14ac:dyDescent="0.35">
      <c r="A40" s="22" t="s">
        <v>30</v>
      </c>
      <c r="B40" s="22"/>
      <c r="C40" s="22" t="s">
        <v>33</v>
      </c>
      <c r="D40" s="22" t="s">
        <v>57</v>
      </c>
      <c r="E40" s="22"/>
      <c r="F40" s="23" t="s">
        <v>31</v>
      </c>
      <c r="G40" s="23" t="s">
        <v>31</v>
      </c>
    </row>
    <row r="41" spans="1:19" x14ac:dyDescent="0.35">
      <c r="B41" s="21" t="s">
        <v>47</v>
      </c>
    </row>
    <row r="42" spans="1:19" x14ac:dyDescent="0.35">
      <c r="A42" s="16">
        <v>5011014</v>
      </c>
      <c r="B42" s="16" t="s">
        <v>13</v>
      </c>
      <c r="C42" s="16">
        <v>294</v>
      </c>
      <c r="D42" s="16">
        <f>C42/6</f>
        <v>49</v>
      </c>
      <c r="E42" s="16"/>
      <c r="F42" s="15">
        <v>20484</v>
      </c>
      <c r="G42" s="15">
        <v>20484</v>
      </c>
    </row>
    <row r="43" spans="1:19" x14ac:dyDescent="0.35">
      <c r="A43" s="16">
        <v>5011018</v>
      </c>
      <c r="B43" s="16" t="s">
        <v>14</v>
      </c>
      <c r="C43" s="16">
        <v>282</v>
      </c>
      <c r="D43" s="16">
        <f t="shared" ref="D43:D55" si="7">C43/6</f>
        <v>47</v>
      </c>
      <c r="E43" s="16"/>
      <c r="F43" s="15">
        <v>18691.2</v>
      </c>
      <c r="G43" s="15">
        <v>18691.2</v>
      </c>
    </row>
    <row r="44" spans="1:19" x14ac:dyDescent="0.35">
      <c r="A44" s="16">
        <v>5011064</v>
      </c>
      <c r="B44" s="16" t="s">
        <v>15</v>
      </c>
      <c r="C44" s="16">
        <v>201</v>
      </c>
      <c r="D44" s="16">
        <f t="shared" si="7"/>
        <v>33.5</v>
      </c>
      <c r="E44" s="16"/>
      <c r="F44" s="15">
        <v>13588</v>
      </c>
      <c r="G44" s="29">
        <v>13588.8</v>
      </c>
    </row>
    <row r="45" spans="1:19" x14ac:dyDescent="0.35">
      <c r="A45" s="16">
        <v>5011019</v>
      </c>
      <c r="B45" s="16" t="s">
        <v>16</v>
      </c>
      <c r="C45" s="16">
        <v>84</v>
      </c>
      <c r="D45" s="16">
        <f t="shared" si="7"/>
        <v>14</v>
      </c>
      <c r="E45" s="16"/>
      <c r="F45" s="15">
        <v>5322</v>
      </c>
      <c r="G45" s="15">
        <v>5322</v>
      </c>
    </row>
    <row r="46" spans="1:19" x14ac:dyDescent="0.35">
      <c r="A46" s="16">
        <v>5011016</v>
      </c>
      <c r="B46" s="16" t="s">
        <v>17</v>
      </c>
      <c r="C46" s="16">
        <v>42</v>
      </c>
      <c r="D46" s="16">
        <f t="shared" si="7"/>
        <v>7</v>
      </c>
      <c r="E46" s="16"/>
      <c r="F46" s="15">
        <v>5319.6</v>
      </c>
      <c r="G46" s="15">
        <v>5319.6</v>
      </c>
    </row>
    <row r="47" spans="1:19" x14ac:dyDescent="0.35">
      <c r="A47" s="16">
        <v>5011020</v>
      </c>
      <c r="B47" s="16" t="s">
        <v>18</v>
      </c>
      <c r="C47" s="16">
        <v>99</v>
      </c>
      <c r="D47" s="16">
        <f t="shared" si="7"/>
        <v>16.5</v>
      </c>
      <c r="E47" s="16"/>
      <c r="F47" s="15">
        <v>7394</v>
      </c>
      <c r="G47" s="29">
        <v>7394.4</v>
      </c>
    </row>
    <row r="48" spans="1:19" x14ac:dyDescent="0.35">
      <c r="A48" s="16">
        <v>5011015</v>
      </c>
      <c r="B48" s="16" t="s">
        <v>19</v>
      </c>
      <c r="C48" s="16">
        <v>648</v>
      </c>
      <c r="D48" s="16">
        <f t="shared" si="7"/>
        <v>108</v>
      </c>
      <c r="E48" s="16"/>
      <c r="F48" s="15">
        <v>36330</v>
      </c>
      <c r="G48" s="15">
        <v>36330</v>
      </c>
    </row>
    <row r="49" spans="1:7" x14ac:dyDescent="0.35">
      <c r="A49" s="16">
        <v>5011159</v>
      </c>
      <c r="B49" s="16" t="s">
        <v>20</v>
      </c>
      <c r="C49" s="16">
        <v>81</v>
      </c>
      <c r="D49" s="16">
        <f t="shared" si="7"/>
        <v>13.5</v>
      </c>
      <c r="E49" s="16"/>
      <c r="F49" s="15">
        <v>3336</v>
      </c>
      <c r="G49" s="15">
        <v>3336</v>
      </c>
    </row>
    <row r="50" spans="1:7" x14ac:dyDescent="0.35">
      <c r="A50" s="16">
        <v>5011021</v>
      </c>
      <c r="B50" s="16" t="s">
        <v>21</v>
      </c>
      <c r="C50" s="16">
        <v>177</v>
      </c>
      <c r="D50" s="16">
        <f t="shared" si="7"/>
        <v>29.5</v>
      </c>
      <c r="E50" s="16"/>
      <c r="F50" s="15">
        <v>16434</v>
      </c>
      <c r="G50" s="15">
        <v>16434</v>
      </c>
    </row>
    <row r="51" spans="1:7" x14ac:dyDescent="0.35">
      <c r="A51" s="16">
        <v>5011067</v>
      </c>
      <c r="B51" s="16" t="s">
        <v>22</v>
      </c>
      <c r="C51" s="16">
        <v>135</v>
      </c>
      <c r="D51" s="16">
        <f t="shared" si="7"/>
        <v>22.5</v>
      </c>
      <c r="E51" s="16"/>
      <c r="F51" s="15">
        <v>9441.6</v>
      </c>
      <c r="G51" s="15">
        <v>9441.6</v>
      </c>
    </row>
    <row r="52" spans="1:7" x14ac:dyDescent="0.35">
      <c r="A52" s="16">
        <v>5011022</v>
      </c>
      <c r="B52" s="16" t="s">
        <v>23</v>
      </c>
      <c r="C52" s="16">
        <v>84</v>
      </c>
      <c r="D52" s="16">
        <f t="shared" si="7"/>
        <v>14</v>
      </c>
      <c r="E52" s="16"/>
      <c r="F52" s="15">
        <v>6505.2</v>
      </c>
      <c r="G52" s="15">
        <v>6505.2</v>
      </c>
    </row>
    <row r="53" spans="1:7" x14ac:dyDescent="0.35">
      <c r="A53" s="16">
        <v>5011161</v>
      </c>
      <c r="B53" s="16" t="s">
        <v>43</v>
      </c>
      <c r="C53" s="16">
        <v>69</v>
      </c>
      <c r="D53" s="16">
        <f t="shared" si="7"/>
        <v>11.5</v>
      </c>
      <c r="E53" s="16"/>
      <c r="F53" s="15">
        <v>3158.4</v>
      </c>
      <c r="G53" s="15">
        <v>3158.4</v>
      </c>
    </row>
    <row r="54" spans="1:7" x14ac:dyDescent="0.35">
      <c r="A54" s="16">
        <v>5011017</v>
      </c>
      <c r="B54" s="16" t="s">
        <v>24</v>
      </c>
      <c r="C54" s="16">
        <v>216</v>
      </c>
      <c r="D54" s="16">
        <f t="shared" si="7"/>
        <v>36</v>
      </c>
      <c r="E54" s="16"/>
      <c r="F54" s="15">
        <v>7305.6</v>
      </c>
      <c r="G54" s="15">
        <v>7305.6</v>
      </c>
    </row>
    <row r="55" spans="1:7" x14ac:dyDescent="0.35">
      <c r="A55" s="16">
        <v>5011023</v>
      </c>
      <c r="B55" s="16" t="s">
        <v>25</v>
      </c>
      <c r="C55" s="16">
        <v>90</v>
      </c>
      <c r="D55" s="16">
        <f t="shared" si="7"/>
        <v>15</v>
      </c>
      <c r="E55" s="16"/>
      <c r="F55" s="15">
        <v>5128.8</v>
      </c>
      <c r="G55" s="15">
        <v>5128.8</v>
      </c>
    </row>
    <row r="56" spans="1:7" x14ac:dyDescent="0.35">
      <c r="F56" s="11"/>
      <c r="G56" s="11"/>
    </row>
    <row r="57" spans="1:7" x14ac:dyDescent="0.35">
      <c r="B57" s="24" t="s">
        <v>62</v>
      </c>
      <c r="C57" s="24">
        <f>SUM(C42:C55)</f>
        <v>2502</v>
      </c>
      <c r="D57" s="24">
        <f>SUM(D42:D55)</f>
        <v>417</v>
      </c>
      <c r="E57" s="24"/>
      <c r="F57" s="25">
        <f>SUM(F42:F55)</f>
        <v>158438.39999999999</v>
      </c>
      <c r="G57" s="25">
        <f>SUM(G42:G55)</f>
        <v>158439.6</v>
      </c>
    </row>
    <row r="58" spans="1:7" x14ac:dyDescent="0.35">
      <c r="F58" s="11"/>
      <c r="G58" s="11"/>
    </row>
    <row r="59" spans="1:7" x14ac:dyDescent="0.35">
      <c r="B59" s="5" t="s">
        <v>46</v>
      </c>
      <c r="F59" s="11"/>
      <c r="G59" s="11"/>
    </row>
    <row r="60" spans="1:7" x14ac:dyDescent="0.35">
      <c r="A60" s="16">
        <v>5003680</v>
      </c>
      <c r="B60" s="16" t="s">
        <v>13</v>
      </c>
      <c r="C60" s="16">
        <v>264</v>
      </c>
      <c r="D60" s="16">
        <f>C60/6</f>
        <v>44</v>
      </c>
      <c r="E60" s="16"/>
      <c r="F60" s="15">
        <v>17022</v>
      </c>
      <c r="G60" s="15">
        <v>17022</v>
      </c>
    </row>
    <row r="61" spans="1:7" x14ac:dyDescent="0.35">
      <c r="A61" s="16">
        <v>5003657</v>
      </c>
      <c r="B61" s="16" t="s">
        <v>14</v>
      </c>
      <c r="C61" s="16">
        <v>72</v>
      </c>
      <c r="D61" s="16">
        <f t="shared" ref="D61:D71" si="8">C61/6</f>
        <v>12</v>
      </c>
      <c r="E61" s="16"/>
      <c r="F61" s="15">
        <v>3816</v>
      </c>
      <c r="G61" s="15">
        <v>3816</v>
      </c>
    </row>
    <row r="62" spans="1:7" x14ac:dyDescent="0.35">
      <c r="A62" s="16">
        <v>5003682</v>
      </c>
      <c r="B62" s="16" t="s">
        <v>15</v>
      </c>
      <c r="C62" s="16">
        <v>180</v>
      </c>
      <c r="D62" s="16">
        <f t="shared" si="8"/>
        <v>30</v>
      </c>
      <c r="E62" s="16"/>
      <c r="F62" s="15">
        <v>10980</v>
      </c>
      <c r="G62" s="15">
        <v>10980</v>
      </c>
    </row>
    <row r="63" spans="1:7" x14ac:dyDescent="0.35">
      <c r="A63" s="16">
        <v>5003691</v>
      </c>
      <c r="B63" s="16" t="s">
        <v>16</v>
      </c>
      <c r="C63" s="16">
        <v>78</v>
      </c>
      <c r="D63" s="16">
        <f t="shared" si="8"/>
        <v>13</v>
      </c>
      <c r="E63" s="16"/>
      <c r="F63" s="15">
        <v>12456</v>
      </c>
      <c r="G63" s="15">
        <v>12456</v>
      </c>
    </row>
    <row r="64" spans="1:7" x14ac:dyDescent="0.35">
      <c r="A64" s="16">
        <v>5003690</v>
      </c>
      <c r="B64" s="16" t="s">
        <v>17</v>
      </c>
      <c r="C64" s="16">
        <v>54</v>
      </c>
      <c r="D64" s="16">
        <f t="shared" si="8"/>
        <v>9</v>
      </c>
      <c r="E64" s="16"/>
      <c r="F64" s="15">
        <v>8892</v>
      </c>
      <c r="G64" s="15">
        <v>8892</v>
      </c>
    </row>
    <row r="65" spans="1:20" x14ac:dyDescent="0.35">
      <c r="A65" s="16">
        <v>5003712</v>
      </c>
      <c r="B65" s="16" t="s">
        <v>18</v>
      </c>
      <c r="C65" s="16">
        <v>60</v>
      </c>
      <c r="D65" s="16">
        <f t="shared" si="8"/>
        <v>10</v>
      </c>
      <c r="E65" s="16"/>
      <c r="F65" s="15">
        <v>1470</v>
      </c>
      <c r="G65" s="15">
        <v>1470</v>
      </c>
    </row>
    <row r="66" spans="1:20" x14ac:dyDescent="0.35">
      <c r="A66" s="16">
        <v>5003784</v>
      </c>
      <c r="B66" s="16" t="s">
        <v>34</v>
      </c>
      <c r="C66" s="16">
        <v>240</v>
      </c>
      <c r="D66" s="16">
        <f t="shared" si="8"/>
        <v>40</v>
      </c>
      <c r="E66" s="16"/>
      <c r="F66" s="15">
        <v>3360</v>
      </c>
      <c r="G66" s="15">
        <v>3360</v>
      </c>
    </row>
    <row r="67" spans="1:20" x14ac:dyDescent="0.35">
      <c r="A67" s="16">
        <v>5003769</v>
      </c>
      <c r="B67" s="16" t="s">
        <v>20</v>
      </c>
      <c r="C67" s="16">
        <v>18</v>
      </c>
      <c r="D67" s="16">
        <f t="shared" si="8"/>
        <v>3</v>
      </c>
      <c r="E67" s="16"/>
      <c r="F67" s="15">
        <v>2553</v>
      </c>
      <c r="G67" s="15">
        <v>2553</v>
      </c>
    </row>
    <row r="68" spans="1:20" x14ac:dyDescent="0.35">
      <c r="A68" s="16">
        <v>5003660</v>
      </c>
      <c r="B68" s="16" t="s">
        <v>21</v>
      </c>
      <c r="C68" s="16">
        <v>132</v>
      </c>
      <c r="D68" s="16">
        <f t="shared" si="8"/>
        <v>22</v>
      </c>
      <c r="E68" s="16"/>
      <c r="F68" s="15">
        <v>7872</v>
      </c>
      <c r="G68" s="15">
        <v>7872</v>
      </c>
    </row>
    <row r="69" spans="1:20" x14ac:dyDescent="0.35">
      <c r="A69" s="16">
        <v>5003683</v>
      </c>
      <c r="B69" s="16" t="s">
        <v>22</v>
      </c>
      <c r="C69" s="16">
        <v>210</v>
      </c>
      <c r="D69" s="16">
        <f t="shared" si="8"/>
        <v>35</v>
      </c>
      <c r="E69" s="16"/>
      <c r="F69" s="15">
        <v>10848</v>
      </c>
      <c r="G69" s="15">
        <v>10848</v>
      </c>
    </row>
    <row r="70" spans="1:20" x14ac:dyDescent="0.35">
      <c r="A70" s="16">
        <v>5003768</v>
      </c>
      <c r="B70" s="16" t="s">
        <v>43</v>
      </c>
      <c r="C70" s="16">
        <v>12</v>
      </c>
      <c r="D70" s="16">
        <f t="shared" si="8"/>
        <v>2</v>
      </c>
      <c r="E70" s="16"/>
      <c r="F70" s="15">
        <v>1509</v>
      </c>
      <c r="G70" s="15">
        <v>1509</v>
      </c>
    </row>
    <row r="71" spans="1:20" x14ac:dyDescent="0.35">
      <c r="A71" s="16">
        <v>5003693</v>
      </c>
      <c r="B71" s="16" t="s">
        <v>24</v>
      </c>
      <c r="C71" s="16">
        <v>264</v>
      </c>
      <c r="D71" s="16">
        <f t="shared" si="8"/>
        <v>44</v>
      </c>
      <c r="E71" s="16"/>
      <c r="F71" s="15">
        <v>12420</v>
      </c>
      <c r="G71" s="15">
        <v>12420</v>
      </c>
    </row>
    <row r="72" spans="1:20" x14ac:dyDescent="0.35">
      <c r="F72" s="11"/>
      <c r="G72" s="11"/>
    </row>
    <row r="73" spans="1:20" x14ac:dyDescent="0.35">
      <c r="B73" s="24" t="s">
        <v>61</v>
      </c>
      <c r="C73" s="24">
        <f>SUM(C60:C71)</f>
        <v>1584</v>
      </c>
      <c r="D73" s="24">
        <f>SUM(D60:D71)</f>
        <v>264</v>
      </c>
      <c r="E73" s="24"/>
      <c r="F73" s="25">
        <f>SUM(F60:F71)</f>
        <v>93198</v>
      </c>
      <c r="G73" s="25">
        <f>SUM(G60:G71)</f>
        <v>93198</v>
      </c>
    </row>
    <row r="74" spans="1:20" x14ac:dyDescent="0.35">
      <c r="F74" s="11"/>
      <c r="G74" s="11"/>
    </row>
    <row r="75" spans="1:20" x14ac:dyDescent="0.35">
      <c r="B75" s="26" t="s">
        <v>56</v>
      </c>
      <c r="C75" s="22" t="s">
        <v>33</v>
      </c>
      <c r="D75" s="22" t="s">
        <v>57</v>
      </c>
      <c r="E75" s="22"/>
      <c r="F75" s="23" t="s">
        <v>31</v>
      </c>
      <c r="G75" s="23" t="s">
        <v>31</v>
      </c>
    </row>
    <row r="76" spans="1:20" x14ac:dyDescent="0.35">
      <c r="B76" s="16" t="s">
        <v>13</v>
      </c>
      <c r="C76" s="16">
        <v>558</v>
      </c>
      <c r="D76" s="16">
        <f>C76/6</f>
        <v>93</v>
      </c>
      <c r="E76" s="16"/>
      <c r="F76" s="15">
        <v>37506</v>
      </c>
      <c r="G76" s="15">
        <v>37506</v>
      </c>
    </row>
    <row r="77" spans="1:20" x14ac:dyDescent="0.35">
      <c r="B77" s="16" t="s">
        <v>14</v>
      </c>
      <c r="C77" s="16">
        <v>354</v>
      </c>
      <c r="D77" s="16">
        <f t="shared" ref="D77:D89" si="9">C77/6</f>
        <v>59</v>
      </c>
      <c r="E77" s="16"/>
      <c r="F77" s="15">
        <v>22507.200000000001</v>
      </c>
      <c r="G77" s="15">
        <v>22507.200000000001</v>
      </c>
      <c r="T77" t="s">
        <v>75</v>
      </c>
    </row>
    <row r="78" spans="1:20" x14ac:dyDescent="0.35">
      <c r="B78" s="16" t="s">
        <v>15</v>
      </c>
      <c r="C78" s="16">
        <v>381</v>
      </c>
      <c r="D78" s="16">
        <f t="shared" si="9"/>
        <v>63.5</v>
      </c>
      <c r="E78" s="16"/>
      <c r="F78" s="15">
        <v>24568</v>
      </c>
      <c r="G78" s="29">
        <v>24568.799999999999</v>
      </c>
    </row>
    <row r="79" spans="1:20" x14ac:dyDescent="0.35">
      <c r="B79" s="16" t="s">
        <v>16</v>
      </c>
      <c r="C79" s="16">
        <v>162</v>
      </c>
      <c r="D79" s="16">
        <f t="shared" si="9"/>
        <v>27</v>
      </c>
      <c r="E79" s="16"/>
      <c r="F79" s="15">
        <v>17778</v>
      </c>
      <c r="G79" s="15">
        <v>17778</v>
      </c>
    </row>
    <row r="80" spans="1:20" x14ac:dyDescent="0.35">
      <c r="B80" s="16" t="s">
        <v>17</v>
      </c>
      <c r="C80" s="16">
        <v>96</v>
      </c>
      <c r="D80" s="16">
        <f t="shared" si="9"/>
        <v>16</v>
      </c>
      <c r="E80" s="16"/>
      <c r="F80" s="15">
        <v>14211.6</v>
      </c>
      <c r="G80" s="15">
        <v>14211.6</v>
      </c>
    </row>
    <row r="81" spans="2:7" x14ac:dyDescent="0.35">
      <c r="B81" s="16" t="s">
        <v>18</v>
      </c>
      <c r="C81" s="16">
        <f>159+240</f>
        <v>399</v>
      </c>
      <c r="D81" s="16">
        <f t="shared" si="9"/>
        <v>66.5</v>
      </c>
      <c r="E81" s="16"/>
      <c r="F81" s="15">
        <f>8864+3360</f>
        <v>12224</v>
      </c>
      <c r="G81" s="29">
        <f>8864.4+3360</f>
        <v>12224.4</v>
      </c>
    </row>
    <row r="82" spans="2:7" x14ac:dyDescent="0.35">
      <c r="B82" s="16" t="s">
        <v>63</v>
      </c>
      <c r="C82" s="16">
        <v>648</v>
      </c>
      <c r="D82" s="16">
        <f t="shared" si="9"/>
        <v>108</v>
      </c>
      <c r="E82" s="16"/>
      <c r="F82" s="15">
        <v>36330</v>
      </c>
      <c r="G82" s="15">
        <v>36330</v>
      </c>
    </row>
    <row r="83" spans="2:7" x14ac:dyDescent="0.35">
      <c r="B83" s="16" t="s">
        <v>20</v>
      </c>
      <c r="C83" s="16">
        <v>99</v>
      </c>
      <c r="D83" s="16">
        <f t="shared" si="9"/>
        <v>16.5</v>
      </c>
      <c r="E83" s="16"/>
      <c r="F83" s="15">
        <v>5889</v>
      </c>
      <c r="G83" s="15">
        <v>5889</v>
      </c>
    </row>
    <row r="84" spans="2:7" x14ac:dyDescent="0.35">
      <c r="B84" s="16" t="s">
        <v>21</v>
      </c>
      <c r="C84" s="16">
        <v>309</v>
      </c>
      <c r="D84" s="16">
        <f t="shared" si="9"/>
        <v>51.5</v>
      </c>
      <c r="E84" s="16"/>
      <c r="F84" s="15">
        <v>24306</v>
      </c>
      <c r="G84" s="15">
        <v>24306</v>
      </c>
    </row>
    <row r="85" spans="2:7" x14ac:dyDescent="0.35">
      <c r="B85" s="16" t="s">
        <v>22</v>
      </c>
      <c r="C85" s="16">
        <v>345</v>
      </c>
      <c r="D85" s="16">
        <f t="shared" si="9"/>
        <v>57.5</v>
      </c>
      <c r="E85" s="16"/>
      <c r="F85" s="15">
        <v>20289.599999999999</v>
      </c>
      <c r="G85" s="15">
        <v>20289.599999999999</v>
      </c>
    </row>
    <row r="86" spans="2:7" x14ac:dyDescent="0.35">
      <c r="B86" s="16" t="s">
        <v>23</v>
      </c>
      <c r="C86" s="16">
        <v>84</v>
      </c>
      <c r="D86" s="16">
        <f t="shared" si="9"/>
        <v>14</v>
      </c>
      <c r="E86" s="16"/>
      <c r="F86" s="15">
        <v>6505.2</v>
      </c>
      <c r="G86" s="15">
        <v>6505.2</v>
      </c>
    </row>
    <row r="87" spans="2:7" x14ac:dyDescent="0.35">
      <c r="B87" s="16" t="s">
        <v>43</v>
      </c>
      <c r="C87" s="16">
        <v>81</v>
      </c>
      <c r="D87" s="16">
        <f t="shared" si="9"/>
        <v>13.5</v>
      </c>
      <c r="E87" s="16"/>
      <c r="F87" s="15">
        <v>4667.3999999999996</v>
      </c>
      <c r="G87" s="15">
        <v>4667.3999999999996</v>
      </c>
    </row>
    <row r="88" spans="2:7" x14ac:dyDescent="0.35">
      <c r="B88" s="16" t="s">
        <v>24</v>
      </c>
      <c r="C88" s="16">
        <v>480</v>
      </c>
      <c r="D88" s="16">
        <f t="shared" si="9"/>
        <v>80</v>
      </c>
      <c r="E88" s="16"/>
      <c r="F88" s="15">
        <v>19725.599999999999</v>
      </c>
      <c r="G88" s="15">
        <v>19725.599999999999</v>
      </c>
    </row>
    <row r="89" spans="2:7" x14ac:dyDescent="0.35">
      <c r="B89" s="16" t="s">
        <v>25</v>
      </c>
      <c r="C89" s="16">
        <v>90</v>
      </c>
      <c r="D89" s="16">
        <f t="shared" si="9"/>
        <v>15</v>
      </c>
      <c r="E89" s="16"/>
      <c r="F89" s="15">
        <v>5128.8</v>
      </c>
      <c r="G89" s="15">
        <v>5128.8</v>
      </c>
    </row>
    <row r="91" spans="2:7" x14ac:dyDescent="0.35">
      <c r="B91" s="24" t="s">
        <v>58</v>
      </c>
      <c r="C91" s="24">
        <f>SUM(C76:C89)</f>
        <v>4086</v>
      </c>
      <c r="D91" s="24">
        <f t="shared" ref="D91:F91" si="10">SUM(D76:D89)</f>
        <v>681</v>
      </c>
      <c r="E91" s="24"/>
      <c r="F91" s="25">
        <f t="shared" si="10"/>
        <v>251636.4</v>
      </c>
      <c r="G91" s="25">
        <f t="shared" ref="G91" si="11">SUM(G76:G89)</f>
        <v>251637.6</v>
      </c>
    </row>
  </sheetData>
  <conditionalFormatting sqref="A4:A7 A9:A10">
    <cfRule type="expression" dxfId="1" priority="1">
      <formula>ISERROR($E4)</formula>
    </cfRule>
  </conditionalFormatting>
  <pageMargins left="0" right="0" top="0" bottom="0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59D0-01AF-42CF-A346-4F6CD468D114}">
  <sheetPr>
    <pageSetUpPr fitToPage="1"/>
  </sheetPr>
  <dimension ref="A1:O92"/>
  <sheetViews>
    <sheetView topLeftCell="A64" zoomScale="80" zoomScaleNormal="80" workbookViewId="0">
      <selection activeCell="N91" sqref="N91"/>
    </sheetView>
  </sheetViews>
  <sheetFormatPr baseColWidth="10" defaultColWidth="8.7265625" defaultRowHeight="14.5" x14ac:dyDescent="0.35"/>
  <cols>
    <col min="1" max="1" width="14" bestFit="1" customWidth="1"/>
    <col min="2" max="2" width="59.90625" bestFit="1" customWidth="1"/>
    <col min="4" max="4" width="10.6328125" bestFit="1" customWidth="1"/>
    <col min="6" max="6" width="13.90625" bestFit="1" customWidth="1"/>
    <col min="7" max="7" width="3.6328125" bestFit="1" customWidth="1"/>
    <col min="8" max="13" width="4" bestFit="1" customWidth="1"/>
    <col min="14" max="14" width="2.6328125" customWidth="1"/>
    <col min="15" max="15" width="6.08984375" customWidth="1"/>
  </cols>
  <sheetData>
    <row r="1" spans="1:15" ht="142.5" x14ac:dyDescent="0.35">
      <c r="A1" s="6" t="s">
        <v>5</v>
      </c>
      <c r="B1" s="6"/>
      <c r="C1" s="6" t="s">
        <v>6</v>
      </c>
      <c r="D1" s="6" t="s">
        <v>7</v>
      </c>
      <c r="E1" s="6" t="s">
        <v>8</v>
      </c>
      <c r="F1" s="6" t="s">
        <v>9</v>
      </c>
      <c r="G1" s="7" t="s">
        <v>11</v>
      </c>
      <c r="H1" s="9" t="s">
        <v>24</v>
      </c>
      <c r="I1" s="9" t="s">
        <v>13</v>
      </c>
      <c r="J1" s="8" t="s">
        <v>14</v>
      </c>
      <c r="K1" s="9" t="s">
        <v>15</v>
      </c>
      <c r="L1" s="9" t="s">
        <v>66</v>
      </c>
      <c r="M1" s="9" t="s">
        <v>21</v>
      </c>
      <c r="O1" s="6" t="s">
        <v>60</v>
      </c>
    </row>
    <row r="2" spans="1:15" x14ac:dyDescent="0.35">
      <c r="H2" t="s">
        <v>65</v>
      </c>
      <c r="I2" t="s">
        <v>65</v>
      </c>
      <c r="J2" t="s">
        <v>65</v>
      </c>
      <c r="K2" t="s">
        <v>65</v>
      </c>
      <c r="L2" t="s">
        <v>65</v>
      </c>
      <c r="M2" t="s">
        <v>65</v>
      </c>
    </row>
    <row r="3" spans="1:15" x14ac:dyDescent="0.35">
      <c r="A3" s="4"/>
      <c r="B3" s="5" t="s">
        <v>0</v>
      </c>
      <c r="F3" s="11"/>
      <c r="O3" s="18"/>
    </row>
    <row r="4" spans="1:15" x14ac:dyDescent="0.35">
      <c r="A4" s="2"/>
      <c r="B4" s="1" t="s">
        <v>35</v>
      </c>
      <c r="C4" s="3">
        <v>2021</v>
      </c>
      <c r="D4" s="3">
        <v>6</v>
      </c>
      <c r="E4" s="3">
        <v>75</v>
      </c>
      <c r="F4" s="15">
        <v>14.8</v>
      </c>
      <c r="G4" s="16"/>
      <c r="H4" s="16">
        <v>72</v>
      </c>
      <c r="I4" s="3">
        <v>120</v>
      </c>
      <c r="J4" s="16">
        <v>114</v>
      </c>
      <c r="K4" s="16">
        <v>36</v>
      </c>
      <c r="L4" s="16">
        <v>240</v>
      </c>
      <c r="M4" s="16">
        <v>60</v>
      </c>
      <c r="O4" s="20">
        <f t="shared" ref="O4:O20" si="0">SUM(H4:N4)</f>
        <v>642</v>
      </c>
    </row>
    <row r="5" spans="1:15" x14ac:dyDescent="0.35">
      <c r="A5" s="2"/>
      <c r="B5" s="1" t="s">
        <v>42</v>
      </c>
      <c r="C5" s="3">
        <v>2021</v>
      </c>
      <c r="D5" s="3">
        <v>6</v>
      </c>
      <c r="E5" s="3">
        <v>75</v>
      </c>
      <c r="F5" s="15">
        <v>15.8</v>
      </c>
      <c r="G5" s="16"/>
      <c r="H5" s="16"/>
      <c r="I5" s="3"/>
      <c r="J5" s="16"/>
      <c r="K5" s="16"/>
      <c r="L5" s="16"/>
      <c r="M5" s="16"/>
      <c r="O5" s="20">
        <f t="shared" si="0"/>
        <v>0</v>
      </c>
    </row>
    <row r="6" spans="1:15" x14ac:dyDescent="0.35">
      <c r="A6" s="2"/>
      <c r="B6" s="1" t="s">
        <v>39</v>
      </c>
      <c r="C6" s="3">
        <v>2021</v>
      </c>
      <c r="D6" s="3">
        <v>6</v>
      </c>
      <c r="E6" s="3">
        <v>75</v>
      </c>
      <c r="F6" s="15">
        <v>16.5</v>
      </c>
      <c r="G6" s="16"/>
      <c r="H6" s="16"/>
      <c r="I6" s="3"/>
      <c r="J6" s="16">
        <v>24</v>
      </c>
      <c r="K6" s="16"/>
      <c r="L6" s="16"/>
      <c r="M6" s="16"/>
      <c r="O6" s="20">
        <f t="shared" si="0"/>
        <v>24</v>
      </c>
    </row>
    <row r="7" spans="1:15" x14ac:dyDescent="0.35">
      <c r="A7" s="2"/>
      <c r="B7" s="1" t="s">
        <v>39</v>
      </c>
      <c r="C7" s="3">
        <v>2021</v>
      </c>
      <c r="D7" s="3">
        <v>12</v>
      </c>
      <c r="E7" s="3">
        <v>75</v>
      </c>
      <c r="F7" s="15">
        <v>16.5</v>
      </c>
      <c r="G7" s="16"/>
      <c r="H7" s="16"/>
      <c r="I7" s="3"/>
      <c r="J7" s="16"/>
      <c r="K7" s="16"/>
      <c r="L7" s="16">
        <v>120</v>
      </c>
      <c r="M7" s="16"/>
      <c r="O7" s="20">
        <f t="shared" si="0"/>
        <v>120</v>
      </c>
    </row>
    <row r="8" spans="1:15" x14ac:dyDescent="0.35">
      <c r="A8" s="2"/>
      <c r="B8" s="1" t="s">
        <v>38</v>
      </c>
      <c r="C8" s="3">
        <v>2021</v>
      </c>
      <c r="D8" s="3">
        <v>6</v>
      </c>
      <c r="E8" s="3">
        <v>75</v>
      </c>
      <c r="F8" s="15">
        <v>17</v>
      </c>
      <c r="G8" s="16"/>
      <c r="H8" s="16">
        <v>12</v>
      </c>
      <c r="I8" s="3">
        <v>24</v>
      </c>
      <c r="J8" s="16">
        <v>24</v>
      </c>
      <c r="K8" s="16">
        <v>12</v>
      </c>
      <c r="L8" s="16">
        <v>48</v>
      </c>
      <c r="M8" s="16"/>
      <c r="O8" s="20">
        <f t="shared" si="0"/>
        <v>120</v>
      </c>
    </row>
    <row r="9" spans="1:15" x14ac:dyDescent="0.35">
      <c r="B9" s="1" t="s">
        <v>3</v>
      </c>
      <c r="C9" s="3">
        <v>2021</v>
      </c>
      <c r="D9" s="3">
        <v>3</v>
      </c>
      <c r="E9" s="3">
        <v>75</v>
      </c>
      <c r="F9" s="15">
        <v>37</v>
      </c>
      <c r="G9" s="16"/>
      <c r="H9" s="16">
        <v>60</v>
      </c>
      <c r="I9" s="3"/>
      <c r="J9" s="16">
        <v>36</v>
      </c>
      <c r="K9" s="16"/>
      <c r="L9" s="16">
        <v>72</v>
      </c>
      <c r="M9" s="16"/>
      <c r="O9" s="20">
        <f t="shared" si="0"/>
        <v>168</v>
      </c>
    </row>
    <row r="10" spans="1:15" x14ac:dyDescent="0.35">
      <c r="A10" s="2"/>
      <c r="B10" s="1" t="s">
        <v>44</v>
      </c>
      <c r="C10" s="3">
        <v>2021</v>
      </c>
      <c r="D10" s="3">
        <v>6</v>
      </c>
      <c r="E10" s="3">
        <v>75</v>
      </c>
      <c r="F10" s="15">
        <v>39</v>
      </c>
      <c r="G10" s="16"/>
      <c r="H10" s="16"/>
      <c r="I10" s="3">
        <v>36</v>
      </c>
      <c r="J10" s="16"/>
      <c r="K10" s="16"/>
      <c r="L10" s="16"/>
      <c r="M10" s="16">
        <v>18</v>
      </c>
      <c r="O10" s="20">
        <f t="shared" si="0"/>
        <v>54</v>
      </c>
    </row>
    <row r="11" spans="1:15" x14ac:dyDescent="0.35">
      <c r="A11" s="2"/>
      <c r="B11" s="1" t="s">
        <v>1</v>
      </c>
      <c r="C11" s="3">
        <v>2021</v>
      </c>
      <c r="D11" s="3">
        <v>6</v>
      </c>
      <c r="E11" s="3">
        <v>75</v>
      </c>
      <c r="F11" s="15">
        <v>47</v>
      </c>
      <c r="G11" s="16"/>
      <c r="H11" s="16">
        <v>18</v>
      </c>
      <c r="I11" s="3"/>
      <c r="J11" s="16"/>
      <c r="K11" s="16"/>
      <c r="L11" s="16">
        <v>18</v>
      </c>
      <c r="M11" s="16">
        <v>24</v>
      </c>
      <c r="O11" s="20">
        <f t="shared" si="0"/>
        <v>60</v>
      </c>
    </row>
    <row r="12" spans="1:15" x14ac:dyDescent="0.35">
      <c r="B12" s="1" t="s">
        <v>36</v>
      </c>
      <c r="C12" s="3">
        <v>2021</v>
      </c>
      <c r="D12" s="3">
        <v>6</v>
      </c>
      <c r="E12" s="3">
        <v>75</v>
      </c>
      <c r="F12" s="15">
        <v>55</v>
      </c>
      <c r="G12" s="16"/>
      <c r="H12" s="16"/>
      <c r="I12" s="3">
        <v>30</v>
      </c>
      <c r="J12" s="16">
        <v>18</v>
      </c>
      <c r="K12" s="16">
        <v>48</v>
      </c>
      <c r="L12" s="16"/>
      <c r="M12" s="16"/>
      <c r="O12" s="20">
        <f t="shared" si="0"/>
        <v>96</v>
      </c>
    </row>
    <row r="13" spans="1:15" x14ac:dyDescent="0.35">
      <c r="B13" s="1" t="s">
        <v>41</v>
      </c>
      <c r="C13" s="3">
        <v>2021</v>
      </c>
      <c r="D13" s="3">
        <v>6</v>
      </c>
      <c r="E13" s="3">
        <v>75</v>
      </c>
      <c r="F13" s="15">
        <v>55</v>
      </c>
      <c r="G13" s="16"/>
      <c r="H13" s="16">
        <v>54</v>
      </c>
      <c r="I13" s="3">
        <v>54</v>
      </c>
      <c r="J13" s="16">
        <v>36</v>
      </c>
      <c r="K13" s="16">
        <v>42</v>
      </c>
      <c r="L13" s="16">
        <v>96</v>
      </c>
      <c r="M13" s="16"/>
      <c r="O13" s="20">
        <f t="shared" si="0"/>
        <v>282</v>
      </c>
    </row>
    <row r="14" spans="1:15" x14ac:dyDescent="0.35">
      <c r="B14" s="1" t="s">
        <v>2</v>
      </c>
      <c r="C14" s="3">
        <v>2021</v>
      </c>
      <c r="D14" s="3">
        <v>6</v>
      </c>
      <c r="E14" s="3">
        <v>75</v>
      </c>
      <c r="F14" s="15">
        <v>55</v>
      </c>
      <c r="G14" s="16"/>
      <c r="H14" s="16"/>
      <c r="I14" s="3"/>
      <c r="J14" s="16"/>
      <c r="K14" s="16">
        <v>48</v>
      </c>
      <c r="L14" s="16"/>
      <c r="M14" s="16">
        <v>18</v>
      </c>
      <c r="O14" s="20">
        <f t="shared" si="0"/>
        <v>66</v>
      </c>
    </row>
    <row r="15" spans="1:15" x14ac:dyDescent="0.35">
      <c r="B15" s="1" t="s">
        <v>50</v>
      </c>
      <c r="C15" s="3">
        <v>2021</v>
      </c>
      <c r="D15" s="3">
        <v>6</v>
      </c>
      <c r="E15" s="3">
        <v>75</v>
      </c>
      <c r="F15" s="15">
        <v>71</v>
      </c>
      <c r="G15" s="16"/>
      <c r="H15" s="16"/>
      <c r="I15" s="3"/>
      <c r="J15" s="16">
        <v>18</v>
      </c>
      <c r="K15" s="16"/>
      <c r="L15" s="16"/>
      <c r="M15" s="16">
        <v>36</v>
      </c>
      <c r="O15" s="20">
        <f t="shared" si="0"/>
        <v>54</v>
      </c>
    </row>
    <row r="16" spans="1:15" x14ac:dyDescent="0.35">
      <c r="B16" s="1" t="s">
        <v>48</v>
      </c>
      <c r="C16" s="3">
        <v>2021</v>
      </c>
      <c r="D16" s="3">
        <v>6</v>
      </c>
      <c r="E16" s="3">
        <v>75</v>
      </c>
      <c r="F16" s="15">
        <v>71</v>
      </c>
      <c r="G16" s="16"/>
      <c r="H16" s="16"/>
      <c r="I16" s="3"/>
      <c r="J16" s="16"/>
      <c r="K16" s="16"/>
      <c r="L16" s="16">
        <v>12</v>
      </c>
      <c r="M16" s="16"/>
      <c r="O16" s="20">
        <f t="shared" si="0"/>
        <v>12</v>
      </c>
    </row>
    <row r="17" spans="2:15" x14ac:dyDescent="0.35">
      <c r="B17" s="12" t="s">
        <v>37</v>
      </c>
      <c r="C17" s="13">
        <v>2021</v>
      </c>
      <c r="D17" s="13">
        <v>3</v>
      </c>
      <c r="E17" s="13">
        <v>75</v>
      </c>
      <c r="F17" s="15">
        <v>234</v>
      </c>
      <c r="G17" s="16"/>
      <c r="H17" s="16"/>
      <c r="I17" s="3">
        <v>12</v>
      </c>
      <c r="J17" s="16">
        <v>3</v>
      </c>
      <c r="K17" s="16">
        <v>9</v>
      </c>
      <c r="L17" s="16">
        <v>6</v>
      </c>
      <c r="M17" s="16">
        <v>3</v>
      </c>
      <c r="O17" s="20">
        <f t="shared" si="0"/>
        <v>33</v>
      </c>
    </row>
    <row r="18" spans="2:15" x14ac:dyDescent="0.35">
      <c r="B18" s="12" t="s">
        <v>4</v>
      </c>
      <c r="C18" s="13">
        <v>2021</v>
      </c>
      <c r="D18" s="13">
        <v>3</v>
      </c>
      <c r="E18" s="13">
        <v>75</v>
      </c>
      <c r="F18" s="15">
        <v>526</v>
      </c>
      <c r="G18" s="16"/>
      <c r="H18" s="16"/>
      <c r="I18" s="3">
        <v>18</v>
      </c>
      <c r="J18" s="16">
        <v>6</v>
      </c>
      <c r="K18" s="16">
        <v>6</v>
      </c>
      <c r="L18" s="16">
        <v>36</v>
      </c>
      <c r="M18" s="16">
        <v>18</v>
      </c>
      <c r="O18" s="20">
        <f t="shared" si="0"/>
        <v>84</v>
      </c>
    </row>
    <row r="19" spans="2:15" x14ac:dyDescent="0.35">
      <c r="B19" s="12" t="s">
        <v>45</v>
      </c>
      <c r="C19" s="13">
        <v>2021</v>
      </c>
      <c r="D19" s="13">
        <v>3</v>
      </c>
      <c r="E19" s="13">
        <v>150</v>
      </c>
      <c r="F19" s="15">
        <v>1072</v>
      </c>
      <c r="G19" s="16"/>
      <c r="H19" s="16"/>
      <c r="I19" s="3"/>
      <c r="J19" s="16"/>
      <c r="K19" s="16"/>
      <c r="L19" s="16"/>
      <c r="M19" s="16"/>
      <c r="O19" s="20">
        <f t="shared" si="0"/>
        <v>0</v>
      </c>
    </row>
    <row r="20" spans="2:15" x14ac:dyDescent="0.35">
      <c r="B20" s="12" t="s">
        <v>49</v>
      </c>
      <c r="C20" s="13">
        <v>2021</v>
      </c>
      <c r="D20" s="13">
        <v>1</v>
      </c>
      <c r="E20" s="13">
        <v>300</v>
      </c>
      <c r="F20" s="15">
        <v>2254</v>
      </c>
      <c r="G20" s="16"/>
      <c r="H20" s="16"/>
      <c r="I20" s="3"/>
      <c r="J20" s="16">
        <v>3</v>
      </c>
      <c r="K20" s="16"/>
      <c r="L20" s="16"/>
      <c r="M20" s="16"/>
      <c r="O20" s="20">
        <f t="shared" si="0"/>
        <v>3</v>
      </c>
    </row>
    <row r="21" spans="2:15" x14ac:dyDescent="0.35">
      <c r="C21" s="10"/>
      <c r="D21" s="10"/>
      <c r="E21" s="10"/>
      <c r="F21" s="11"/>
      <c r="O21" s="19"/>
    </row>
    <row r="22" spans="2:15" x14ac:dyDescent="0.35">
      <c r="B22" s="17" t="s">
        <v>59</v>
      </c>
      <c r="C22" s="16"/>
      <c r="D22" s="16"/>
      <c r="E22" s="16"/>
      <c r="F22" s="15"/>
      <c r="G22" s="16"/>
      <c r="H22" s="17">
        <f t="shared" ref="H22:M22" si="1">SUM(H4:H20)</f>
        <v>216</v>
      </c>
      <c r="I22" s="17">
        <f t="shared" si="1"/>
        <v>294</v>
      </c>
      <c r="J22" s="17">
        <f t="shared" si="1"/>
        <v>282</v>
      </c>
      <c r="K22" s="17">
        <f t="shared" si="1"/>
        <v>201</v>
      </c>
      <c r="L22" s="17">
        <f t="shared" si="1"/>
        <v>648</v>
      </c>
      <c r="M22" s="17">
        <f t="shared" si="1"/>
        <v>177</v>
      </c>
      <c r="N22" s="16"/>
      <c r="O22" s="20">
        <f>SUM(H22:N22)</f>
        <v>1818</v>
      </c>
    </row>
    <row r="23" spans="2:15" x14ac:dyDescent="0.35">
      <c r="O23" s="19"/>
    </row>
    <row r="24" spans="2:15" x14ac:dyDescent="0.35">
      <c r="B24" s="5" t="s">
        <v>12</v>
      </c>
      <c r="F24" s="11"/>
      <c r="O24" s="19"/>
    </row>
    <row r="25" spans="2:15" x14ac:dyDescent="0.35">
      <c r="B25" s="1" t="s">
        <v>40</v>
      </c>
      <c r="C25" s="14">
        <v>2020</v>
      </c>
      <c r="D25" s="3">
        <v>6</v>
      </c>
      <c r="E25" s="3">
        <v>75</v>
      </c>
      <c r="F25" s="15">
        <v>14</v>
      </c>
      <c r="G25" s="16"/>
      <c r="H25" s="16"/>
      <c r="I25" s="3"/>
      <c r="J25" s="16"/>
      <c r="K25" s="16"/>
      <c r="L25" s="16"/>
      <c r="M25" s="16"/>
      <c r="O25" s="20">
        <f t="shared" ref="O25:O36" si="2">SUM(H25:N25)</f>
        <v>0</v>
      </c>
    </row>
    <row r="26" spans="2:15" x14ac:dyDescent="0.35">
      <c r="B26" s="1" t="s">
        <v>28</v>
      </c>
      <c r="C26" s="3">
        <v>2021</v>
      </c>
      <c r="D26" s="3">
        <v>6</v>
      </c>
      <c r="E26" s="3">
        <v>75</v>
      </c>
      <c r="F26" s="15">
        <v>24.5</v>
      </c>
      <c r="G26" s="16"/>
      <c r="H26" s="16">
        <v>120</v>
      </c>
      <c r="I26" s="3">
        <v>60</v>
      </c>
      <c r="J26" s="16"/>
      <c r="K26" s="16">
        <v>36</v>
      </c>
      <c r="L26" s="16"/>
      <c r="M26" s="16">
        <v>24</v>
      </c>
      <c r="N26" s="11"/>
      <c r="O26" s="20">
        <f t="shared" si="2"/>
        <v>240</v>
      </c>
    </row>
    <row r="27" spans="2:15" x14ac:dyDescent="0.35">
      <c r="B27" s="1" t="s">
        <v>55</v>
      </c>
      <c r="C27" s="3">
        <v>2021</v>
      </c>
      <c r="D27" s="3">
        <v>6</v>
      </c>
      <c r="E27" s="3">
        <v>75</v>
      </c>
      <c r="F27" s="15">
        <v>31</v>
      </c>
      <c r="G27" s="16"/>
      <c r="H27" s="16"/>
      <c r="I27" s="3"/>
      <c r="J27" s="16"/>
      <c r="K27" s="16">
        <v>36</v>
      </c>
      <c r="L27" s="16"/>
      <c r="M27" s="16"/>
      <c r="N27" s="11"/>
      <c r="O27" s="20">
        <f t="shared" si="2"/>
        <v>36</v>
      </c>
    </row>
    <row r="28" spans="2:15" x14ac:dyDescent="0.35">
      <c r="B28" s="1" t="s">
        <v>29</v>
      </c>
      <c r="C28" s="3">
        <v>2021</v>
      </c>
      <c r="D28" s="3">
        <v>6</v>
      </c>
      <c r="E28" s="3">
        <v>75</v>
      </c>
      <c r="F28" s="15">
        <v>53</v>
      </c>
      <c r="G28" s="16"/>
      <c r="H28" s="16">
        <v>120</v>
      </c>
      <c r="I28" s="3">
        <v>180</v>
      </c>
      <c r="J28" s="16">
        <v>72</v>
      </c>
      <c r="K28" s="16">
        <v>72</v>
      </c>
      <c r="L28" s="16"/>
      <c r="M28" s="16">
        <v>36</v>
      </c>
      <c r="N28" s="11"/>
      <c r="O28" s="20">
        <f t="shared" si="2"/>
        <v>480</v>
      </c>
    </row>
    <row r="29" spans="2:15" x14ac:dyDescent="0.35">
      <c r="B29" s="1" t="s">
        <v>32</v>
      </c>
      <c r="C29" s="3">
        <v>2021</v>
      </c>
      <c r="D29" s="3">
        <v>3</v>
      </c>
      <c r="E29" s="3">
        <v>150</v>
      </c>
      <c r="F29" s="15">
        <v>156</v>
      </c>
      <c r="G29" s="16"/>
      <c r="H29" s="16"/>
      <c r="I29" s="3"/>
      <c r="J29" s="16"/>
      <c r="K29" s="16"/>
      <c r="L29" s="16"/>
      <c r="M29" s="16"/>
      <c r="N29" s="11"/>
      <c r="O29" s="20">
        <f t="shared" si="2"/>
        <v>0</v>
      </c>
    </row>
    <row r="30" spans="2:15" x14ac:dyDescent="0.35">
      <c r="B30" s="1" t="s">
        <v>51</v>
      </c>
      <c r="C30" s="3">
        <v>2021</v>
      </c>
      <c r="D30" s="3">
        <v>6</v>
      </c>
      <c r="E30" s="3">
        <v>75</v>
      </c>
      <c r="F30" s="15">
        <v>90</v>
      </c>
      <c r="G30" s="16"/>
      <c r="H30" s="16"/>
      <c r="I30" s="3"/>
      <c r="J30" s="16"/>
      <c r="K30" s="16">
        <v>24</v>
      </c>
      <c r="L30" s="16"/>
      <c r="M30" s="16"/>
      <c r="N30" s="11"/>
      <c r="O30" s="20">
        <f t="shared" si="2"/>
        <v>24</v>
      </c>
    </row>
    <row r="31" spans="2:15" x14ac:dyDescent="0.35">
      <c r="B31" s="1" t="s">
        <v>71</v>
      </c>
      <c r="C31" s="3">
        <v>2021</v>
      </c>
      <c r="D31" s="3">
        <v>3</v>
      </c>
      <c r="E31" s="3">
        <v>150</v>
      </c>
      <c r="F31" s="15">
        <v>115</v>
      </c>
      <c r="G31" s="16"/>
      <c r="H31" s="16"/>
      <c r="I31" s="3"/>
      <c r="J31" s="16"/>
      <c r="K31" s="16"/>
      <c r="L31" s="16"/>
      <c r="M31" s="16"/>
      <c r="N31" s="11"/>
      <c r="O31" s="20">
        <f t="shared" si="2"/>
        <v>0</v>
      </c>
    </row>
    <row r="32" spans="2:15" x14ac:dyDescent="0.35">
      <c r="B32" s="1" t="s">
        <v>52</v>
      </c>
      <c r="C32" s="3">
        <v>2021</v>
      </c>
      <c r="D32" s="3">
        <v>6</v>
      </c>
      <c r="E32" s="3">
        <v>75</v>
      </c>
      <c r="F32" s="15">
        <v>127</v>
      </c>
      <c r="G32" s="16"/>
      <c r="H32" s="16"/>
      <c r="I32" s="3"/>
      <c r="J32" s="16"/>
      <c r="K32" s="16"/>
      <c r="L32" s="16"/>
      <c r="M32" s="16">
        <v>12</v>
      </c>
      <c r="N32" s="11"/>
      <c r="O32" s="20">
        <f t="shared" si="2"/>
        <v>12</v>
      </c>
    </row>
    <row r="33" spans="1:15" x14ac:dyDescent="0.35">
      <c r="B33" s="1" t="s">
        <v>53</v>
      </c>
      <c r="C33" s="3">
        <v>2021</v>
      </c>
      <c r="D33" s="3">
        <v>6</v>
      </c>
      <c r="E33" s="3">
        <v>75</v>
      </c>
      <c r="F33" s="15">
        <v>130</v>
      </c>
      <c r="G33" s="16"/>
      <c r="H33" s="16">
        <v>24</v>
      </c>
      <c r="I33" s="3"/>
      <c r="J33" s="16"/>
      <c r="K33" s="16"/>
      <c r="L33" s="16"/>
      <c r="M33" s="16">
        <v>12</v>
      </c>
      <c r="N33" s="11"/>
      <c r="O33" s="20">
        <f t="shared" si="2"/>
        <v>36</v>
      </c>
    </row>
    <row r="34" spans="1:15" x14ac:dyDescent="0.35">
      <c r="B34" s="1" t="s">
        <v>54</v>
      </c>
      <c r="C34" s="3">
        <v>2021</v>
      </c>
      <c r="D34" s="3">
        <v>3</v>
      </c>
      <c r="E34" s="3">
        <v>150</v>
      </c>
      <c r="F34" s="15">
        <v>155</v>
      </c>
      <c r="G34" s="16"/>
      <c r="H34" s="16"/>
      <c r="I34" s="3"/>
      <c r="J34" s="16"/>
      <c r="K34" s="16"/>
      <c r="L34" s="16"/>
      <c r="M34" s="16">
        <v>6</v>
      </c>
      <c r="N34" s="11"/>
      <c r="O34" s="20">
        <f t="shared" si="2"/>
        <v>6</v>
      </c>
    </row>
    <row r="35" spans="1:15" x14ac:dyDescent="0.35">
      <c r="B35" s="1" t="s">
        <v>27</v>
      </c>
      <c r="C35" s="3">
        <v>2021</v>
      </c>
      <c r="D35" s="3">
        <v>6</v>
      </c>
      <c r="E35" s="3">
        <v>75</v>
      </c>
      <c r="F35" s="15">
        <v>227</v>
      </c>
      <c r="G35" s="16"/>
      <c r="H35" s="16"/>
      <c r="I35" s="3">
        <v>12</v>
      </c>
      <c r="J35" s="16"/>
      <c r="K35" s="16">
        <v>6</v>
      </c>
      <c r="L35" s="16"/>
      <c r="M35" s="16">
        <v>6</v>
      </c>
      <c r="N35" s="11"/>
      <c r="O35" s="20">
        <f t="shared" si="2"/>
        <v>24</v>
      </c>
    </row>
    <row r="36" spans="1:15" x14ac:dyDescent="0.35">
      <c r="B36" s="1" t="s">
        <v>26</v>
      </c>
      <c r="C36" s="3">
        <v>2021</v>
      </c>
      <c r="D36" s="3">
        <v>6</v>
      </c>
      <c r="E36" s="3">
        <v>75</v>
      </c>
      <c r="F36" s="15">
        <v>274</v>
      </c>
      <c r="G36" s="16"/>
      <c r="H36" s="16"/>
      <c r="I36" s="3">
        <v>12</v>
      </c>
      <c r="J36" s="16"/>
      <c r="K36" s="16">
        <v>6</v>
      </c>
      <c r="L36" s="16"/>
      <c r="M36" s="16"/>
      <c r="N36" s="11"/>
      <c r="O36" s="20">
        <f t="shared" si="2"/>
        <v>18</v>
      </c>
    </row>
    <row r="37" spans="1:15" x14ac:dyDescent="0.35">
      <c r="F37" s="11"/>
      <c r="O37" s="19"/>
    </row>
    <row r="38" spans="1:15" x14ac:dyDescent="0.35">
      <c r="B38" s="17" t="s">
        <v>59</v>
      </c>
      <c r="C38" s="16"/>
      <c r="D38" s="16"/>
      <c r="E38" s="16"/>
      <c r="F38" s="15"/>
      <c r="G38" s="16"/>
      <c r="H38" s="17">
        <f t="shared" ref="H38" si="3">SUM(H25:H37)</f>
        <v>264</v>
      </c>
      <c r="I38" s="17">
        <f>SUM(I25:I37)</f>
        <v>264</v>
      </c>
      <c r="J38" s="17">
        <f>SUM(J25:J37)</f>
        <v>72</v>
      </c>
      <c r="K38" s="17">
        <f>SUM(K25:K37)</f>
        <v>180</v>
      </c>
      <c r="L38" s="17">
        <f>SUM(L25:L37)</f>
        <v>0</v>
      </c>
      <c r="M38" s="17">
        <f>SUM(M25:M37)</f>
        <v>96</v>
      </c>
      <c r="N38" s="16"/>
      <c r="O38" s="20">
        <f>SUM(H38:N38)</f>
        <v>876</v>
      </c>
    </row>
    <row r="41" spans="1:15" x14ac:dyDescent="0.35">
      <c r="A41" s="22" t="s">
        <v>30</v>
      </c>
      <c r="B41" s="22"/>
      <c r="C41" s="22" t="s">
        <v>33</v>
      </c>
      <c r="D41" s="22" t="s">
        <v>57</v>
      </c>
      <c r="E41" s="22"/>
      <c r="F41" s="23" t="s">
        <v>31</v>
      </c>
    </row>
    <row r="42" spans="1:15" x14ac:dyDescent="0.35">
      <c r="B42" s="21" t="s">
        <v>47</v>
      </c>
    </row>
    <row r="43" spans="1:15" x14ac:dyDescent="0.35">
      <c r="A43" s="16">
        <v>5011014</v>
      </c>
      <c r="B43" s="16" t="s">
        <v>74</v>
      </c>
      <c r="C43" s="16">
        <v>294</v>
      </c>
      <c r="D43" s="16">
        <f>C43/6</f>
        <v>49</v>
      </c>
      <c r="E43" s="16"/>
      <c r="F43" s="15">
        <v>20484</v>
      </c>
    </row>
    <row r="44" spans="1:15" x14ac:dyDescent="0.35">
      <c r="A44" s="16">
        <v>5011018</v>
      </c>
      <c r="B44" s="16" t="s">
        <v>14</v>
      </c>
      <c r="C44" s="16">
        <v>282</v>
      </c>
      <c r="D44" s="16">
        <f t="shared" ref="D44:D56" si="4">C44/6</f>
        <v>47</v>
      </c>
      <c r="E44" s="16"/>
      <c r="F44" s="15">
        <v>18691.2</v>
      </c>
    </row>
    <row r="45" spans="1:15" x14ac:dyDescent="0.35">
      <c r="A45" s="16">
        <v>5011064</v>
      </c>
      <c r="B45" s="16" t="s">
        <v>15</v>
      </c>
      <c r="C45" s="16">
        <v>201</v>
      </c>
      <c r="D45" s="16">
        <f t="shared" si="4"/>
        <v>33.5</v>
      </c>
      <c r="E45" s="16"/>
      <c r="F45" s="15">
        <v>13588.8</v>
      </c>
    </row>
    <row r="46" spans="1:15" x14ac:dyDescent="0.35">
      <c r="A46" s="16">
        <v>5011019</v>
      </c>
      <c r="B46" s="16" t="s">
        <v>16</v>
      </c>
      <c r="C46" s="16">
        <v>84</v>
      </c>
      <c r="D46" s="16">
        <f t="shared" si="4"/>
        <v>14</v>
      </c>
      <c r="E46" s="16"/>
      <c r="F46" s="15">
        <v>5322</v>
      </c>
    </row>
    <row r="47" spans="1:15" x14ac:dyDescent="0.35">
      <c r="A47" s="16">
        <v>5011016</v>
      </c>
      <c r="B47" s="16" t="s">
        <v>17</v>
      </c>
      <c r="C47" s="16">
        <v>42</v>
      </c>
      <c r="D47" s="16">
        <f t="shared" si="4"/>
        <v>7</v>
      </c>
      <c r="E47" s="16"/>
      <c r="F47" s="15">
        <v>5319.6</v>
      </c>
    </row>
    <row r="48" spans="1:15" x14ac:dyDescent="0.35">
      <c r="A48" s="16">
        <v>5011020</v>
      </c>
      <c r="B48" s="16" t="s">
        <v>18</v>
      </c>
      <c r="C48" s="16">
        <v>99</v>
      </c>
      <c r="D48" s="16">
        <f t="shared" si="4"/>
        <v>16.5</v>
      </c>
      <c r="E48" s="16"/>
      <c r="F48" s="15">
        <v>7394.4</v>
      </c>
    </row>
    <row r="49" spans="1:6" x14ac:dyDescent="0.35">
      <c r="A49" s="16">
        <v>5011015</v>
      </c>
      <c r="B49" s="16" t="s">
        <v>19</v>
      </c>
      <c r="C49" s="16">
        <v>648</v>
      </c>
      <c r="D49" s="16">
        <f t="shared" si="4"/>
        <v>108</v>
      </c>
      <c r="E49" s="16"/>
      <c r="F49" s="15">
        <v>36330</v>
      </c>
    </row>
    <row r="50" spans="1:6" x14ac:dyDescent="0.35">
      <c r="A50" s="16">
        <v>5011159</v>
      </c>
      <c r="B50" s="16" t="s">
        <v>20</v>
      </c>
      <c r="C50" s="16">
        <v>81</v>
      </c>
      <c r="D50" s="16">
        <f t="shared" si="4"/>
        <v>13.5</v>
      </c>
      <c r="E50" s="16"/>
      <c r="F50" s="15">
        <v>3336</v>
      </c>
    </row>
    <row r="51" spans="1:6" x14ac:dyDescent="0.35">
      <c r="A51" s="16">
        <v>5011021</v>
      </c>
      <c r="B51" s="16" t="s">
        <v>21</v>
      </c>
      <c r="C51" s="16">
        <v>177</v>
      </c>
      <c r="D51" s="16">
        <f t="shared" si="4"/>
        <v>29.5</v>
      </c>
      <c r="E51" s="16"/>
      <c r="F51" s="15">
        <v>16434</v>
      </c>
    </row>
    <row r="52" spans="1:6" x14ac:dyDescent="0.35">
      <c r="A52" s="16">
        <v>5011067</v>
      </c>
      <c r="B52" s="16" t="s">
        <v>22</v>
      </c>
      <c r="C52" s="16">
        <v>135</v>
      </c>
      <c r="D52" s="16">
        <f t="shared" si="4"/>
        <v>22.5</v>
      </c>
      <c r="E52" s="16"/>
      <c r="F52" s="15">
        <v>9441.6</v>
      </c>
    </row>
    <row r="53" spans="1:6" x14ac:dyDescent="0.35">
      <c r="A53" s="16">
        <v>5011022</v>
      </c>
      <c r="B53" s="16" t="s">
        <v>23</v>
      </c>
      <c r="C53" s="16">
        <v>84</v>
      </c>
      <c r="D53" s="16">
        <f t="shared" si="4"/>
        <v>14</v>
      </c>
      <c r="E53" s="16"/>
      <c r="F53" s="15">
        <v>6505.2</v>
      </c>
    </row>
    <row r="54" spans="1:6" x14ac:dyDescent="0.35">
      <c r="A54" s="16">
        <v>5011161</v>
      </c>
      <c r="B54" s="16" t="s">
        <v>43</v>
      </c>
      <c r="C54" s="16">
        <v>69</v>
      </c>
      <c r="D54" s="16">
        <f t="shared" si="4"/>
        <v>11.5</v>
      </c>
      <c r="E54" s="16"/>
      <c r="F54" s="15">
        <v>3158.4</v>
      </c>
    </row>
    <row r="55" spans="1:6" x14ac:dyDescent="0.35">
      <c r="A55" s="16">
        <v>5011017</v>
      </c>
      <c r="B55" s="16" t="s">
        <v>24</v>
      </c>
      <c r="C55" s="16">
        <v>216</v>
      </c>
      <c r="D55" s="16">
        <f t="shared" si="4"/>
        <v>36</v>
      </c>
      <c r="E55" s="16"/>
      <c r="F55" s="15">
        <v>7305.6</v>
      </c>
    </row>
    <row r="56" spans="1:6" x14ac:dyDescent="0.35">
      <c r="A56" s="16">
        <v>5011023</v>
      </c>
      <c r="B56" s="16" t="s">
        <v>25</v>
      </c>
      <c r="C56" s="16">
        <v>90</v>
      </c>
      <c r="D56" s="16">
        <f t="shared" si="4"/>
        <v>15</v>
      </c>
      <c r="E56" s="16"/>
      <c r="F56" s="15">
        <v>5128.8</v>
      </c>
    </row>
    <row r="57" spans="1:6" x14ac:dyDescent="0.35">
      <c r="F57" s="11"/>
    </row>
    <row r="58" spans="1:6" x14ac:dyDescent="0.35">
      <c r="B58" s="24" t="s">
        <v>62</v>
      </c>
      <c r="C58" s="24">
        <f>SUM(C43:C56)</f>
        <v>2502</v>
      </c>
      <c r="D58" s="24">
        <f>SUM(D43:D56)</f>
        <v>417</v>
      </c>
      <c r="E58" s="24"/>
      <c r="F58" s="25">
        <f>SUM(F43:F56)</f>
        <v>158439.6</v>
      </c>
    </row>
    <row r="59" spans="1:6" x14ac:dyDescent="0.35">
      <c r="F59" s="11"/>
    </row>
    <row r="60" spans="1:6" x14ac:dyDescent="0.35">
      <c r="B60" s="5" t="s">
        <v>46</v>
      </c>
      <c r="F60" s="11"/>
    </row>
    <row r="61" spans="1:6" x14ac:dyDescent="0.35">
      <c r="A61" s="16">
        <v>5003680</v>
      </c>
      <c r="B61" s="16" t="s">
        <v>13</v>
      </c>
      <c r="C61" s="16">
        <v>264</v>
      </c>
      <c r="D61" s="16">
        <f>C61/6</f>
        <v>44</v>
      </c>
      <c r="E61" s="16"/>
      <c r="F61" s="15">
        <v>17022</v>
      </c>
    </row>
    <row r="62" spans="1:6" x14ac:dyDescent="0.35">
      <c r="A62" s="16">
        <v>5003657</v>
      </c>
      <c r="B62" s="16" t="s">
        <v>14</v>
      </c>
      <c r="C62" s="16">
        <v>72</v>
      </c>
      <c r="D62" s="16">
        <f t="shared" ref="D62:D72" si="5">C62/6</f>
        <v>12</v>
      </c>
      <c r="E62" s="16"/>
      <c r="F62" s="15">
        <v>3816</v>
      </c>
    </row>
    <row r="63" spans="1:6" x14ac:dyDescent="0.35">
      <c r="A63" s="16">
        <v>5003682</v>
      </c>
      <c r="B63" s="16" t="s">
        <v>15</v>
      </c>
      <c r="C63" s="16">
        <v>180</v>
      </c>
      <c r="D63" s="16">
        <f t="shared" si="5"/>
        <v>30</v>
      </c>
      <c r="E63" s="16"/>
      <c r="F63" s="15">
        <v>10980</v>
      </c>
    </row>
    <row r="64" spans="1:6" x14ac:dyDescent="0.35">
      <c r="A64" s="16">
        <v>5003691</v>
      </c>
      <c r="B64" s="16" t="s">
        <v>16</v>
      </c>
      <c r="C64" s="16">
        <v>78</v>
      </c>
      <c r="D64" s="16">
        <f t="shared" si="5"/>
        <v>13</v>
      </c>
      <c r="E64" s="16"/>
      <c r="F64" s="15">
        <v>12456</v>
      </c>
    </row>
    <row r="65" spans="1:6" x14ac:dyDescent="0.35">
      <c r="A65" s="16">
        <v>5003690</v>
      </c>
      <c r="B65" s="16" t="s">
        <v>17</v>
      </c>
      <c r="C65" s="16">
        <v>54</v>
      </c>
      <c r="D65" s="16">
        <f t="shared" si="5"/>
        <v>9</v>
      </c>
      <c r="E65" s="16"/>
      <c r="F65" s="15">
        <v>8892</v>
      </c>
    </row>
    <row r="66" spans="1:6" x14ac:dyDescent="0.35">
      <c r="A66" s="16">
        <v>5003712</v>
      </c>
      <c r="B66" s="16" t="s">
        <v>18</v>
      </c>
      <c r="C66" s="16">
        <v>60</v>
      </c>
      <c r="D66" s="16">
        <f t="shared" si="5"/>
        <v>10</v>
      </c>
      <c r="E66" s="16"/>
      <c r="F66" s="15">
        <v>1470</v>
      </c>
    </row>
    <row r="67" spans="1:6" x14ac:dyDescent="0.35">
      <c r="A67" s="16">
        <v>5003784</v>
      </c>
      <c r="B67" s="16" t="s">
        <v>34</v>
      </c>
      <c r="C67" s="16">
        <v>240</v>
      </c>
      <c r="D67" s="16">
        <f t="shared" si="5"/>
        <v>40</v>
      </c>
      <c r="E67" s="16"/>
      <c r="F67" s="15">
        <v>3360</v>
      </c>
    </row>
    <row r="68" spans="1:6" x14ac:dyDescent="0.35">
      <c r="A68" s="16">
        <v>5003769</v>
      </c>
      <c r="B68" s="16" t="s">
        <v>20</v>
      </c>
      <c r="C68" s="16">
        <v>18</v>
      </c>
      <c r="D68" s="16">
        <f t="shared" si="5"/>
        <v>3</v>
      </c>
      <c r="E68" s="16"/>
      <c r="F68" s="15">
        <v>2553</v>
      </c>
    </row>
    <row r="69" spans="1:6" x14ac:dyDescent="0.35">
      <c r="A69" s="16">
        <v>5003660</v>
      </c>
      <c r="B69" s="16" t="s">
        <v>21</v>
      </c>
      <c r="C69" s="16">
        <v>132</v>
      </c>
      <c r="D69" s="16">
        <f t="shared" si="5"/>
        <v>22</v>
      </c>
      <c r="E69" s="16"/>
      <c r="F69" s="15">
        <v>7872</v>
      </c>
    </row>
    <row r="70" spans="1:6" x14ac:dyDescent="0.35">
      <c r="A70" s="16">
        <v>5003683</v>
      </c>
      <c r="B70" s="16" t="s">
        <v>22</v>
      </c>
      <c r="C70" s="16">
        <v>210</v>
      </c>
      <c r="D70" s="16">
        <f t="shared" si="5"/>
        <v>35</v>
      </c>
      <c r="E70" s="16"/>
      <c r="F70" s="15">
        <v>10848</v>
      </c>
    </row>
    <row r="71" spans="1:6" x14ac:dyDescent="0.35">
      <c r="A71" s="16">
        <v>5003768</v>
      </c>
      <c r="B71" s="16" t="s">
        <v>43</v>
      </c>
      <c r="C71" s="16">
        <v>12</v>
      </c>
      <c r="D71" s="16">
        <f t="shared" si="5"/>
        <v>2</v>
      </c>
      <c r="E71" s="16"/>
      <c r="F71" s="15">
        <v>1509</v>
      </c>
    </row>
    <row r="72" spans="1:6" x14ac:dyDescent="0.35">
      <c r="A72" s="16">
        <v>5003693</v>
      </c>
      <c r="B72" s="16" t="s">
        <v>24</v>
      </c>
      <c r="C72" s="16">
        <v>264</v>
      </c>
      <c r="D72" s="16">
        <f t="shared" si="5"/>
        <v>44</v>
      </c>
      <c r="E72" s="16"/>
      <c r="F72" s="15">
        <v>12420</v>
      </c>
    </row>
    <row r="73" spans="1:6" x14ac:dyDescent="0.35">
      <c r="F73" s="11"/>
    </row>
    <row r="74" spans="1:6" x14ac:dyDescent="0.35">
      <c r="B74" s="24" t="s">
        <v>61</v>
      </c>
      <c r="C74" s="24">
        <f>SUM(C61:C72)</f>
        <v>1584</v>
      </c>
      <c r="D74" s="24">
        <f>SUM(D61:D72)</f>
        <v>264</v>
      </c>
      <c r="E74" s="24"/>
      <c r="F74" s="25">
        <f>SUM(F61:F72)</f>
        <v>93198</v>
      </c>
    </row>
    <row r="75" spans="1:6" x14ac:dyDescent="0.35">
      <c r="F75" s="11"/>
    </row>
    <row r="76" spans="1:6" x14ac:dyDescent="0.35">
      <c r="B76" s="26" t="s">
        <v>56</v>
      </c>
      <c r="C76" s="22" t="s">
        <v>33</v>
      </c>
      <c r="D76" s="22" t="s">
        <v>57</v>
      </c>
      <c r="E76" s="22"/>
      <c r="F76" s="23" t="s">
        <v>31</v>
      </c>
    </row>
    <row r="77" spans="1:6" x14ac:dyDescent="0.35">
      <c r="B77" s="16" t="s">
        <v>13</v>
      </c>
      <c r="C77" s="16">
        <v>558</v>
      </c>
      <c r="D77" s="16">
        <f>C77/6</f>
        <v>93</v>
      </c>
      <c r="E77" s="16"/>
      <c r="F77" s="15">
        <v>37506</v>
      </c>
    </row>
    <row r="78" spans="1:6" x14ac:dyDescent="0.35">
      <c r="B78" s="16" t="s">
        <v>14</v>
      </c>
      <c r="C78" s="16">
        <v>354</v>
      </c>
      <c r="D78" s="16">
        <f t="shared" ref="D78:D90" si="6">C78/6</f>
        <v>59</v>
      </c>
      <c r="E78" s="16"/>
      <c r="F78" s="15">
        <v>22507.200000000001</v>
      </c>
    </row>
    <row r="79" spans="1:6" x14ac:dyDescent="0.35">
      <c r="B79" s="16" t="s">
        <v>15</v>
      </c>
      <c r="C79" s="16">
        <v>381</v>
      </c>
      <c r="D79" s="16">
        <f t="shared" si="6"/>
        <v>63.5</v>
      </c>
      <c r="E79" s="16"/>
      <c r="F79" s="15">
        <v>24568.799999999999</v>
      </c>
    </row>
    <row r="80" spans="1:6" x14ac:dyDescent="0.35">
      <c r="B80" s="16" t="s">
        <v>16</v>
      </c>
      <c r="C80" s="16">
        <v>162</v>
      </c>
      <c r="D80" s="16">
        <f t="shared" si="6"/>
        <v>27</v>
      </c>
      <c r="E80" s="16"/>
      <c r="F80" s="15">
        <v>17778</v>
      </c>
    </row>
    <row r="81" spans="2:6" x14ac:dyDescent="0.35">
      <c r="B81" s="16" t="s">
        <v>17</v>
      </c>
      <c r="C81" s="16">
        <v>96</v>
      </c>
      <c r="D81" s="16">
        <f t="shared" si="6"/>
        <v>16</v>
      </c>
      <c r="E81" s="16"/>
      <c r="F81" s="15">
        <v>14211.6</v>
      </c>
    </row>
    <row r="82" spans="2:6" x14ac:dyDescent="0.35">
      <c r="B82" s="16" t="s">
        <v>18</v>
      </c>
      <c r="C82" s="16">
        <f>159+240</f>
        <v>399</v>
      </c>
      <c r="D82" s="16">
        <f t="shared" si="6"/>
        <v>66.5</v>
      </c>
      <c r="E82" s="16"/>
      <c r="F82" s="15">
        <f>8864.4+3360</f>
        <v>12224.4</v>
      </c>
    </row>
    <row r="83" spans="2:6" x14ac:dyDescent="0.35">
      <c r="B83" s="16" t="s">
        <v>63</v>
      </c>
      <c r="C83" s="16">
        <v>648</v>
      </c>
      <c r="D83" s="16">
        <f t="shared" si="6"/>
        <v>108</v>
      </c>
      <c r="E83" s="16"/>
      <c r="F83" s="15">
        <v>36330</v>
      </c>
    </row>
    <row r="84" spans="2:6" x14ac:dyDescent="0.35">
      <c r="B84" s="16" t="s">
        <v>20</v>
      </c>
      <c r="C84" s="16">
        <v>99</v>
      </c>
      <c r="D84" s="16">
        <f t="shared" si="6"/>
        <v>16.5</v>
      </c>
      <c r="E84" s="16"/>
      <c r="F84" s="15">
        <v>5889</v>
      </c>
    </row>
    <row r="85" spans="2:6" x14ac:dyDescent="0.35">
      <c r="B85" s="16" t="s">
        <v>21</v>
      </c>
      <c r="C85" s="16">
        <v>309</v>
      </c>
      <c r="D85" s="16">
        <f t="shared" si="6"/>
        <v>51.5</v>
      </c>
      <c r="E85" s="16"/>
      <c r="F85" s="15">
        <v>24306</v>
      </c>
    </row>
    <row r="86" spans="2:6" x14ac:dyDescent="0.35">
      <c r="B86" s="16" t="s">
        <v>22</v>
      </c>
      <c r="C86" s="16">
        <v>345</v>
      </c>
      <c r="D86" s="16">
        <f t="shared" si="6"/>
        <v>57.5</v>
      </c>
      <c r="E86" s="16"/>
      <c r="F86" s="15">
        <v>20289.599999999999</v>
      </c>
    </row>
    <row r="87" spans="2:6" x14ac:dyDescent="0.35">
      <c r="B87" s="16" t="s">
        <v>23</v>
      </c>
      <c r="C87" s="16">
        <v>84</v>
      </c>
      <c r="D87" s="16">
        <f t="shared" si="6"/>
        <v>14</v>
      </c>
      <c r="E87" s="16"/>
      <c r="F87" s="15">
        <v>6505.2</v>
      </c>
    </row>
    <row r="88" spans="2:6" x14ac:dyDescent="0.35">
      <c r="B88" s="16" t="s">
        <v>43</v>
      </c>
      <c r="C88" s="16">
        <v>81</v>
      </c>
      <c r="D88" s="16">
        <f t="shared" si="6"/>
        <v>13.5</v>
      </c>
      <c r="E88" s="16"/>
      <c r="F88" s="15">
        <v>4667.3999999999996</v>
      </c>
    </row>
    <row r="89" spans="2:6" x14ac:dyDescent="0.35">
      <c r="B89" s="16" t="s">
        <v>24</v>
      </c>
      <c r="C89" s="16">
        <v>480</v>
      </c>
      <c r="D89" s="16">
        <f t="shared" si="6"/>
        <v>80</v>
      </c>
      <c r="E89" s="16"/>
      <c r="F89" s="15">
        <v>19725.599999999999</v>
      </c>
    </row>
    <row r="90" spans="2:6" x14ac:dyDescent="0.35">
      <c r="B90" s="16" t="s">
        <v>25</v>
      </c>
      <c r="C90" s="16">
        <v>90</v>
      </c>
      <c r="D90" s="16">
        <f t="shared" si="6"/>
        <v>15</v>
      </c>
      <c r="E90" s="16"/>
      <c r="F90" s="15">
        <v>5128.8</v>
      </c>
    </row>
    <row r="92" spans="2:6" x14ac:dyDescent="0.35">
      <c r="B92" s="24" t="s">
        <v>58</v>
      </c>
      <c r="C92" s="24">
        <f>SUM(C77:C90)</f>
        <v>4086</v>
      </c>
      <c r="D92" s="24">
        <f t="shared" ref="D92:F92" si="7">SUM(D77:D90)</f>
        <v>681</v>
      </c>
      <c r="E92" s="24"/>
      <c r="F92" s="25">
        <f t="shared" si="7"/>
        <v>251637.6</v>
      </c>
    </row>
  </sheetData>
  <conditionalFormatting sqref="A4:A8 A10:A11">
    <cfRule type="expression" dxfId="0" priority="1">
      <formula>ISERROR($E4)</formula>
    </cfRule>
  </conditionalFormatting>
  <pageMargins left="0.7" right="0.7" top="0.75" bottom="0.75" header="0.3" footer="0.3"/>
  <pageSetup paperSize="9" scale="49" fitToWidth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A0C98C29A1E4C80783792E06C850F" ma:contentTypeVersion="16" ma:contentTypeDescription="Create a new document." ma:contentTypeScope="" ma:versionID="468f30db92c798b1e8e46cdad9f95ad4">
  <xsd:schema xmlns:xsd="http://www.w3.org/2001/XMLSchema" xmlns:xs="http://www.w3.org/2001/XMLSchema" xmlns:p="http://schemas.microsoft.com/office/2006/metadata/properties" xmlns:ns2="33e8af7e-e1e1-438a-a197-f2cc41ac5fbb" xmlns:ns3="03b2b160-44bd-4392-813a-34f2bbd54cca" targetNamespace="http://schemas.microsoft.com/office/2006/metadata/properties" ma:root="true" ma:fieldsID="6a245242a8887e665f50f5e69371ccf2" ns2:_="" ns3:_="">
    <xsd:import namespace="33e8af7e-e1e1-438a-a197-f2cc41ac5fbb"/>
    <xsd:import namespace="03b2b160-44bd-4392-813a-34f2bbd54c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af7e-e1e1-438a-a197-f2cc41ac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be9872-a5da-44c0-a5e7-3ec4d28f0d3e}" ma:internalName="TaxCatchAll" ma:showField="CatchAllData" ma:web="33e8af7e-e1e1-438a-a197-f2cc41ac5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2b160-44bd-4392-813a-34f2bbd54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6b5f7d-c6df-4c38-98ba-ffc028cb6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CDECC-5B99-4292-B6C8-01A88F366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af7e-e1e1-438a-a197-f2cc41ac5fbb"/>
    <ds:schemaRef ds:uri="03b2b160-44bd-4392-813a-34f2bbd54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FADB9-15B6-41FD-9CAE-6465952716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ABS to ship</vt:lpstr>
      <vt:lpstr>customer collections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Robbie Crouch</dc:creator>
  <cp:lastModifiedBy>c.parent21@outlook.fr</cp:lastModifiedBy>
  <cp:lastPrinted>2023-02-21T08:48:17Z</cp:lastPrinted>
  <dcterms:created xsi:type="dcterms:W3CDTF">2023-01-12T14:55:13Z</dcterms:created>
  <dcterms:modified xsi:type="dcterms:W3CDTF">2023-09-15T12:01:59Z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0x01010017EA0C98C29A1E4C80783792E06C850F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