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01 REPRESENTANT COMM BALLOT PION\02 PION  Le Meilleur du Vin\2022\"/>
    </mc:Choice>
  </mc:AlternateContent>
  <xr:revisionPtr revIDLastSave="0" documentId="13_ncr:1_{1ECE3F99-5C1C-4E40-BF75-E9C0C1CDC85D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F27" i="1"/>
  <c r="E27" i="1"/>
  <c r="E28" i="1" s="1"/>
  <c r="G22" i="1"/>
  <c r="G20" i="1"/>
  <c r="G21" i="1"/>
  <c r="F24" i="1"/>
  <c r="F23" i="1"/>
  <c r="G19" i="1"/>
  <c r="G17" i="1"/>
  <c r="F16" i="1"/>
  <c r="F18" i="1"/>
  <c r="G15" i="1"/>
  <c r="G14" i="1"/>
  <c r="G13" i="1"/>
  <c r="G11" i="1"/>
  <c r="G12" i="1"/>
  <c r="G10" i="1"/>
  <c r="G9" i="1"/>
  <c r="E29" i="1" l="1"/>
  <c r="G6" i="1"/>
  <c r="G7" i="1"/>
  <c r="G8" i="1"/>
  <c r="G28" i="1" l="1"/>
  <c r="G29" i="1" s="1"/>
  <c r="F28" i="1" l="1"/>
  <c r="F29" i="1" s="1"/>
</calcChain>
</file>

<file path=xl/sharedStrings.xml><?xml version="1.0" encoding="utf-8"?>
<sst xmlns="http://schemas.openxmlformats.org/spreadsheetml/2006/main" count="53" uniqueCount="51">
  <si>
    <t>DATE</t>
  </si>
  <si>
    <t>Nom Client</t>
  </si>
  <si>
    <t>MONTANT</t>
  </si>
  <si>
    <t>COM EN ATTENTE</t>
  </si>
  <si>
    <t>COM A REGLER</t>
  </si>
  <si>
    <t>TOTAL HT</t>
  </si>
  <si>
    <t>TVA 20%</t>
  </si>
  <si>
    <t>TTC</t>
  </si>
  <si>
    <t>PION - LE MEILLEUR DU VIN</t>
  </si>
  <si>
    <t xml:space="preserve"> N° facture</t>
  </si>
  <si>
    <t>CODE CLIENT</t>
  </si>
  <si>
    <t>LILYOFT</t>
  </si>
  <si>
    <t>LILY OF THE VALLEY</t>
  </si>
  <si>
    <t>IDEALWINE</t>
  </si>
  <si>
    <t>IDEALWI</t>
  </si>
  <si>
    <t>MAISON GABIN</t>
  </si>
  <si>
    <t>MAISONG</t>
  </si>
  <si>
    <t xml:space="preserve"> </t>
  </si>
  <si>
    <t>MAISON PARENT GROS FP -  ETAT DES VENTES AU 31 DECEMBRE 2022</t>
  </si>
  <si>
    <t>C1990</t>
  </si>
  <si>
    <t>CAV1990</t>
  </si>
  <si>
    <t xml:space="preserve">  </t>
  </si>
  <si>
    <t>MARCHAND DE SOIF</t>
  </si>
  <si>
    <t>MARCHDE</t>
  </si>
  <si>
    <t>BRASSERIE LE 1925</t>
  </si>
  <si>
    <t>GAMARH</t>
  </si>
  <si>
    <t xml:space="preserve">PLAISIR DU VIN BERTOSSI </t>
  </si>
  <si>
    <t>PLAISVI</t>
  </si>
  <si>
    <t>BRATSCH</t>
  </si>
  <si>
    <t>BRATSCHAL MANALA</t>
  </si>
  <si>
    <t>CAVEMAD</t>
  </si>
  <si>
    <t>CAVE DE VILLE D'AVRAY</t>
  </si>
  <si>
    <t>NOMICOS</t>
  </si>
  <si>
    <t>AU BON GEORGES</t>
  </si>
  <si>
    <t>BONGEOR</t>
  </si>
  <si>
    <t>LA TABLE DE MEDITERRANEE</t>
  </si>
  <si>
    <t>TABLEME</t>
  </si>
  <si>
    <t>CHEMIND</t>
  </si>
  <si>
    <t>CHEMIN DES VIGNES</t>
  </si>
  <si>
    <t>GAIA</t>
  </si>
  <si>
    <t>GAIA MONACO</t>
  </si>
  <si>
    <t>AUX CAVES MONTAIGNE</t>
  </si>
  <si>
    <t>AUX CAVE</t>
  </si>
  <si>
    <t>CAVESOP</t>
  </si>
  <si>
    <t>CAVE DE SOPHIE</t>
  </si>
  <si>
    <t>GLOUPHI</t>
  </si>
  <si>
    <t>LE GLOUPHILE</t>
  </si>
  <si>
    <t>SAINT JAMES PARIS</t>
  </si>
  <si>
    <t>STJAMES</t>
  </si>
  <si>
    <t>CHÂTEAU DE LA MESSARDIERE</t>
  </si>
  <si>
    <t>RESMESS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</si>
</sst>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\-??\ [$€-40C]_-;_-@_-"/>
    <numFmt numFmtId="165" formatCode="_-* #,##0.00\ [$€-40C]_-;\-* #,##0.00\ [$€-40C]_-;_-* &quot;-&quot;??\ [$€-40C]_-;_-@_-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3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b/>
      <sz val="18"/>
      <color rgb="FFFF0000"/>
      <name val="Arial"/>
      <family val="2"/>
      <charset val="1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rgb="FF000000"/>
      <name val="Calibri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2" fontId="3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0" fontId="10" fillId="0" borderId="1" xfId="1" applyFont="1" applyBorder="1"/>
    <xf numFmtId="2" fontId="10" fillId="0" borderId="1" xfId="1" applyNumberFormat="1" applyFont="1" applyBorder="1"/>
    <xf numFmtId="164" fontId="10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/>
    <xf numFmtId="16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2" fontId="13" fillId="0" borderId="3" xfId="1" applyNumberFormat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14" fontId="13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/>
    <xf numFmtId="2" fontId="15" fillId="0" borderId="1" xfId="0" applyNumberFormat="1" applyFont="1" applyBorder="1"/>
    <xf numFmtId="2" fontId="10" fillId="0" borderId="3" xfId="1" applyNumberFormat="1" applyFont="1" applyBorder="1" applyAlignment="1">
      <alignment horizontal="center"/>
    </xf>
    <xf numFmtId="0" fontId="8" fillId="0" borderId="1" xfId="0" applyFont="1" applyBorder="1"/>
    <xf numFmtId="2" fontId="11" fillId="0" borderId="3" xfId="1" applyNumberFormat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2" fontId="12" fillId="0" borderId="3" xfId="1" applyNumberFormat="1" applyFont="1" applyBorder="1" applyAlignment="1">
      <alignment horizontal="center"/>
    </xf>
    <xf numFmtId="165" fontId="8" fillId="0" borderId="0" xfId="0" applyNumberFormat="1" applyFont="1"/>
    <xf numFmtId="2" fontId="0" fillId="0" borderId="0" xfId="0" applyNumberFormat="1"/>
    <xf numFmtId="0" fontId="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topLeftCell="A3" zoomScaleNormal="100" workbookViewId="0">
      <selection activeCell="I9" sqref="I9"/>
    </sheetView>
  </sheetViews>
  <sheetFormatPr baseColWidth="10" defaultColWidth="11.36328125" defaultRowHeight="14.5" x14ac:dyDescent="0.35"/>
  <cols>
    <col min="1" max="1" width="17.7265625" customWidth="1"/>
    <col min="2" max="3" width="18.90625" customWidth="1"/>
    <col min="4" max="4" width="45.453125" customWidth="1"/>
    <col min="5" max="5" width="18.36328125" customWidth="1"/>
    <col min="6" max="6" width="23.26953125" customWidth="1"/>
    <col min="7" max="7" width="21.36328125" customWidth="1"/>
    <col min="9" max="9" width="18.6328125" bestFit="1" customWidth="1"/>
    <col min="11" max="11" width="17" bestFit="1" customWidth="1"/>
  </cols>
  <sheetData>
    <row r="1" spans="1:11" ht="58.5" customHeight="1" x14ac:dyDescent="0.9">
      <c r="A1" s="35" t="s">
        <v>8</v>
      </c>
      <c r="B1" s="35"/>
      <c r="C1" s="35"/>
      <c r="D1" s="35"/>
      <c r="E1" s="35"/>
      <c r="F1" s="35"/>
      <c r="G1" s="35"/>
      <c r="H1" s="35"/>
    </row>
    <row r="2" spans="1:11" ht="15.5" x14ac:dyDescent="0.35">
      <c r="A2" s="1"/>
      <c r="B2" s="1"/>
      <c r="C2" s="1"/>
      <c r="D2" s="1"/>
      <c r="E2" s="1"/>
      <c r="F2" s="1"/>
      <c r="G2" s="1"/>
      <c r="H2" s="1"/>
    </row>
    <row r="3" spans="1:11" s="6" customFormat="1" ht="23" customHeight="1" x14ac:dyDescent="0.55000000000000004">
      <c r="A3" s="36" t="s">
        <v>18</v>
      </c>
      <c r="B3" s="36"/>
      <c r="C3" s="36"/>
      <c r="D3" s="36"/>
      <c r="E3" s="36"/>
      <c r="F3" s="36"/>
      <c r="G3" s="36"/>
      <c r="H3" s="36"/>
    </row>
    <row r="4" spans="1:11" s="6" customFormat="1" ht="23" customHeight="1" x14ac:dyDescent="0.55000000000000004">
      <c r="A4" s="7"/>
      <c r="B4" s="7"/>
      <c r="C4" s="7"/>
      <c r="D4" s="7"/>
      <c r="E4" s="7"/>
      <c r="F4" s="7"/>
      <c r="G4" s="7"/>
      <c r="H4" s="7"/>
    </row>
    <row r="5" spans="1:11" s="6" customFormat="1" ht="50.5" customHeight="1" x14ac:dyDescent="0.55000000000000004">
      <c r="A5" s="17" t="s">
        <v>0</v>
      </c>
      <c r="B5" s="17" t="s">
        <v>9</v>
      </c>
      <c r="C5" s="24" t="s">
        <v>10</v>
      </c>
      <c r="D5" s="17" t="s">
        <v>1</v>
      </c>
      <c r="E5" s="17" t="s">
        <v>2</v>
      </c>
      <c r="F5" s="18" t="s">
        <v>3</v>
      </c>
      <c r="G5" s="18" t="s">
        <v>4</v>
      </c>
      <c r="H5" s="7"/>
    </row>
    <row r="6" spans="1:11" s="6" customFormat="1" ht="23" customHeight="1" x14ac:dyDescent="0.55000000000000004">
      <c r="A6" s="9">
        <v>44694</v>
      </c>
      <c r="B6" s="8">
        <v>5003593</v>
      </c>
      <c r="C6" s="8" t="s">
        <v>11</v>
      </c>
      <c r="D6" s="8" t="s">
        <v>12</v>
      </c>
      <c r="E6" s="10">
        <v>1189.5</v>
      </c>
      <c r="G6" s="19">
        <f t="shared" ref="G6:G13" si="0">E6*0.2</f>
        <v>237.9</v>
      </c>
    </row>
    <row r="7" spans="1:11" s="6" customFormat="1" ht="23" customHeight="1" x14ac:dyDescent="0.55000000000000004">
      <c r="A7" s="9">
        <v>44704</v>
      </c>
      <c r="B7" s="8">
        <v>5003597</v>
      </c>
      <c r="C7" s="8" t="s">
        <v>14</v>
      </c>
      <c r="D7" s="8" t="s">
        <v>13</v>
      </c>
      <c r="E7" s="10">
        <v>2643</v>
      </c>
      <c r="F7" s="29"/>
      <c r="G7" s="19">
        <f t="shared" si="0"/>
        <v>528.6</v>
      </c>
      <c r="I7" s="6" t="s">
        <v>17</v>
      </c>
      <c r="K7" s="6" t="s">
        <v>21</v>
      </c>
    </row>
    <row r="8" spans="1:11" s="6" customFormat="1" ht="23" customHeight="1" x14ac:dyDescent="0.55000000000000004">
      <c r="A8" s="9">
        <v>44704</v>
      </c>
      <c r="B8" s="8">
        <v>5003600</v>
      </c>
      <c r="C8" s="8" t="s">
        <v>16</v>
      </c>
      <c r="D8" s="8" t="s">
        <v>15</v>
      </c>
      <c r="E8" s="10">
        <v>1650</v>
      </c>
      <c r="F8" s="29"/>
      <c r="G8" s="19">
        <f t="shared" si="0"/>
        <v>330</v>
      </c>
    </row>
    <row r="9" spans="1:11" s="6" customFormat="1" ht="23" customHeight="1" x14ac:dyDescent="0.55000000000000004">
      <c r="A9" s="9">
        <v>44749</v>
      </c>
      <c r="B9" s="8">
        <v>5003622</v>
      </c>
      <c r="C9" s="8" t="s">
        <v>20</v>
      </c>
      <c r="D9" s="8" t="s">
        <v>19</v>
      </c>
      <c r="E9" s="28">
        <v>475</v>
      </c>
      <c r="G9" s="19">
        <f t="shared" si="0"/>
        <v>95</v>
      </c>
    </row>
    <row r="10" spans="1:11" s="6" customFormat="1" ht="23" customHeight="1" x14ac:dyDescent="0.55000000000000004">
      <c r="A10" s="9">
        <v>44797</v>
      </c>
      <c r="B10" s="8">
        <v>5003628</v>
      </c>
      <c r="C10" s="8" t="s">
        <v>23</v>
      </c>
      <c r="D10" s="8" t="s">
        <v>22</v>
      </c>
      <c r="E10" s="28">
        <v>8016</v>
      </c>
      <c r="F10" s="10"/>
      <c r="G10" s="19">
        <f t="shared" si="0"/>
        <v>1603.2</v>
      </c>
      <c r="H10" s="6" t="s">
        <v>17</v>
      </c>
    </row>
    <row r="11" spans="1:11" s="6" customFormat="1" ht="23" customHeight="1" x14ac:dyDescent="0.55000000000000004">
      <c r="A11" s="9">
        <v>44802</v>
      </c>
      <c r="B11" s="8">
        <v>5003633</v>
      </c>
      <c r="C11" s="8" t="s">
        <v>25</v>
      </c>
      <c r="D11" s="8" t="s">
        <v>24</v>
      </c>
      <c r="E11" s="28">
        <v>1470</v>
      </c>
      <c r="F11" s="10"/>
      <c r="G11" s="19">
        <f t="shared" si="0"/>
        <v>294</v>
      </c>
    </row>
    <row r="12" spans="1:11" s="6" customFormat="1" ht="23" customHeight="1" x14ac:dyDescent="0.55000000000000004">
      <c r="A12" s="9">
        <v>44802</v>
      </c>
      <c r="B12" s="8">
        <v>5003634</v>
      </c>
      <c r="C12" s="8" t="s">
        <v>27</v>
      </c>
      <c r="D12" s="8" t="s">
        <v>26</v>
      </c>
      <c r="E12" s="28">
        <v>675</v>
      </c>
      <c r="F12" s="10"/>
      <c r="G12" s="19">
        <f t="shared" si="0"/>
        <v>135</v>
      </c>
    </row>
    <row r="13" spans="1:11" s="6" customFormat="1" ht="23" customHeight="1" x14ac:dyDescent="0.55000000000000004">
      <c r="A13" s="9">
        <v>44802</v>
      </c>
      <c r="B13" s="8">
        <v>5003635</v>
      </c>
      <c r="C13" s="8" t="s">
        <v>28</v>
      </c>
      <c r="D13" s="8" t="s">
        <v>29</v>
      </c>
      <c r="E13" s="28">
        <v>1565</v>
      </c>
      <c r="F13" s="10"/>
      <c r="G13" s="30">
        <f t="shared" si="0"/>
        <v>313</v>
      </c>
    </row>
    <row r="14" spans="1:11" s="6" customFormat="1" ht="23" customHeight="1" x14ac:dyDescent="0.55000000000000004">
      <c r="A14" s="9">
        <v>44847</v>
      </c>
      <c r="B14" s="8">
        <v>5003652</v>
      </c>
      <c r="C14" s="8" t="s">
        <v>30</v>
      </c>
      <c r="D14" s="8" t="s">
        <v>31</v>
      </c>
      <c r="E14" s="28">
        <v>3992.4</v>
      </c>
      <c r="G14" s="19">
        <f>E14*0.2</f>
        <v>798.48</v>
      </c>
    </row>
    <row r="15" spans="1:11" s="6" customFormat="1" ht="23" customHeight="1" x14ac:dyDescent="0.55000000000000004">
      <c r="A15" s="9">
        <v>44860</v>
      </c>
      <c r="B15" s="8">
        <v>5003667</v>
      </c>
      <c r="C15" s="8" t="s">
        <v>32</v>
      </c>
      <c r="D15" s="8" t="s">
        <v>32</v>
      </c>
      <c r="E15" s="28">
        <v>952.8</v>
      </c>
      <c r="G15" s="19">
        <f>E15*0.2</f>
        <v>190.56</v>
      </c>
    </row>
    <row r="16" spans="1:11" s="6" customFormat="1" ht="23" customHeight="1" x14ac:dyDescent="0.55000000000000004">
      <c r="A16" s="9">
        <v>44860</v>
      </c>
      <c r="B16" s="8">
        <v>5003668</v>
      </c>
      <c r="C16" s="8" t="s">
        <v>34</v>
      </c>
      <c r="D16" s="8" t="s">
        <v>33</v>
      </c>
      <c r="E16" s="28">
        <v>1200</v>
      </c>
      <c r="F16" s="10">
        <f t="shared" ref="F14:F23" si="1">E16*0.2</f>
        <v>240</v>
      </c>
      <c r="G16" s="11"/>
    </row>
    <row r="17" spans="1:11" ht="23" customHeight="1" x14ac:dyDescent="0.5">
      <c r="A17" s="23">
        <v>44860</v>
      </c>
      <c r="B17" s="22">
        <v>5003669</v>
      </c>
      <c r="C17" s="22" t="s">
        <v>36</v>
      </c>
      <c r="D17" s="31" t="s">
        <v>35</v>
      </c>
      <c r="E17" s="21">
        <v>1534</v>
      </c>
      <c r="G17" s="19">
        <f>E17*0.2</f>
        <v>306.8</v>
      </c>
    </row>
    <row r="18" spans="1:11" ht="23" customHeight="1" x14ac:dyDescent="0.5">
      <c r="A18" s="23">
        <v>44860</v>
      </c>
      <c r="B18" s="22">
        <v>5003670</v>
      </c>
      <c r="C18" s="22" t="s">
        <v>37</v>
      </c>
      <c r="D18" s="22" t="s">
        <v>38</v>
      </c>
      <c r="E18" s="21">
        <v>750</v>
      </c>
      <c r="F18" s="10">
        <f t="shared" si="1"/>
        <v>150</v>
      </c>
      <c r="G18" s="20"/>
    </row>
    <row r="19" spans="1:11" ht="23" customHeight="1" x14ac:dyDescent="0.5">
      <c r="A19" s="23">
        <v>44860</v>
      </c>
      <c r="B19" s="22">
        <v>5003671</v>
      </c>
      <c r="C19" s="22" t="s">
        <v>39</v>
      </c>
      <c r="D19" s="22" t="s">
        <v>40</v>
      </c>
      <c r="E19" s="21">
        <v>1908</v>
      </c>
      <c r="F19" s="10"/>
      <c r="G19" s="32">
        <f>E19*0.2</f>
        <v>381.6</v>
      </c>
    </row>
    <row r="20" spans="1:11" ht="23" customHeight="1" x14ac:dyDescent="0.5">
      <c r="A20" s="23">
        <v>44872</v>
      </c>
      <c r="B20" s="22">
        <v>5003678</v>
      </c>
      <c r="C20" s="22" t="s">
        <v>42</v>
      </c>
      <c r="D20" s="22" t="s">
        <v>41</v>
      </c>
      <c r="E20" s="21">
        <v>1050</v>
      </c>
      <c r="F20" s="25"/>
      <c r="G20" s="19">
        <f>E20*0.2</f>
        <v>210</v>
      </c>
    </row>
    <row r="21" spans="1:11" ht="23" customHeight="1" x14ac:dyDescent="0.5">
      <c r="A21" s="23">
        <v>44894</v>
      </c>
      <c r="B21" s="22">
        <v>5003695</v>
      </c>
      <c r="C21" s="22" t="s">
        <v>43</v>
      </c>
      <c r="D21" s="22" t="s">
        <v>44</v>
      </c>
      <c r="E21" s="21">
        <v>1995</v>
      </c>
      <c r="F21" s="25"/>
      <c r="G21" s="19">
        <f>E21*0.2</f>
        <v>399</v>
      </c>
    </row>
    <row r="22" spans="1:11" ht="23" customHeight="1" x14ac:dyDescent="0.5">
      <c r="A22" s="23">
        <v>44900</v>
      </c>
      <c r="B22" s="22">
        <v>5003698</v>
      </c>
      <c r="C22" s="22" t="s">
        <v>45</v>
      </c>
      <c r="D22" s="22" t="s">
        <v>46</v>
      </c>
      <c r="E22" s="21">
        <v>3971</v>
      </c>
      <c r="F22" s="10"/>
      <c r="G22" s="32">
        <f>E22*0.2</f>
        <v>794.2</v>
      </c>
    </row>
    <row r="23" spans="1:11" ht="23" customHeight="1" x14ac:dyDescent="0.5">
      <c r="A23" s="23">
        <v>44903</v>
      </c>
      <c r="B23" s="22">
        <v>5003699</v>
      </c>
      <c r="C23" s="22" t="s">
        <v>50</v>
      </c>
      <c r="D23" s="31" t="s">
        <v>49</v>
      </c>
      <c r="E23" s="21">
        <v>1472</v>
      </c>
      <c r="F23" s="10">
        <f t="shared" si="1"/>
        <v>294.40000000000003</v>
      </c>
      <c r="G23" s="32"/>
    </row>
    <row r="24" spans="1:11" ht="23" customHeight="1" x14ac:dyDescent="0.5">
      <c r="A24" s="23">
        <v>44903</v>
      </c>
      <c r="B24" s="22">
        <v>5003700</v>
      </c>
      <c r="C24" s="22" t="s">
        <v>48</v>
      </c>
      <c r="D24" s="22" t="s">
        <v>47</v>
      </c>
      <c r="E24" s="21">
        <v>588</v>
      </c>
      <c r="F24" s="10">
        <f>E24*0.2</f>
        <v>117.60000000000001</v>
      </c>
      <c r="G24" s="32"/>
    </row>
    <row r="25" spans="1:11" ht="23" customHeight="1" x14ac:dyDescent="0.5">
      <c r="A25" s="23"/>
      <c r="B25" s="22"/>
      <c r="C25" s="22"/>
      <c r="D25" s="22"/>
      <c r="E25" s="21"/>
      <c r="F25" s="10"/>
      <c r="G25" s="32"/>
      <c r="J25" s="34"/>
    </row>
    <row r="26" spans="1:11" ht="23" customHeight="1" x14ac:dyDescent="0.5">
      <c r="A26" s="23"/>
      <c r="B26" s="22"/>
      <c r="C26" s="22"/>
      <c r="D26" s="22"/>
      <c r="E26" s="21"/>
      <c r="F26" s="10"/>
      <c r="G26" s="32"/>
    </row>
    <row r="27" spans="1:11" s="6" customFormat="1" ht="23" customHeight="1" x14ac:dyDescent="0.55000000000000004">
      <c r="A27" s="9"/>
      <c r="B27" s="8"/>
      <c r="C27" s="8"/>
      <c r="D27" s="12" t="s">
        <v>5</v>
      </c>
      <c r="E27" s="13">
        <f>SUM(E6:E26)</f>
        <v>37096.699999999997</v>
      </c>
      <c r="F27" s="10">
        <f>SUM(F6:F24)</f>
        <v>802.00000000000011</v>
      </c>
      <c r="G27" s="10">
        <f>SUM(G6:G25)</f>
        <v>6617.3400000000011</v>
      </c>
      <c r="I27" s="33"/>
    </row>
    <row r="28" spans="1:11" s="6" customFormat="1" ht="23" customHeight="1" x14ac:dyDescent="0.55000000000000004">
      <c r="A28" s="9"/>
      <c r="B28" s="8"/>
      <c r="C28" s="8"/>
      <c r="D28" s="12" t="s">
        <v>6</v>
      </c>
      <c r="E28" s="26">
        <f>E27*20/100</f>
        <v>7419.34</v>
      </c>
      <c r="F28" s="14">
        <f>+F27*20%</f>
        <v>160.40000000000003</v>
      </c>
      <c r="G28" s="15">
        <f>+G27*20%</f>
        <v>1323.4680000000003</v>
      </c>
    </row>
    <row r="29" spans="1:11" s="6" customFormat="1" ht="23" customHeight="1" x14ac:dyDescent="0.55000000000000004">
      <c r="A29" s="9"/>
      <c r="B29" s="8"/>
      <c r="C29" s="8"/>
      <c r="D29" s="12" t="s">
        <v>7</v>
      </c>
      <c r="E29" s="27">
        <f>E27+E28</f>
        <v>44516.039999999994</v>
      </c>
      <c r="F29" s="14">
        <f>F27+F28</f>
        <v>962.40000000000009</v>
      </c>
      <c r="G29" s="16">
        <f>G27+G28</f>
        <v>7940.8080000000009</v>
      </c>
      <c r="K29" s="33"/>
    </row>
    <row r="30" spans="1:11" s="6" customFormat="1" ht="23" customHeight="1" x14ac:dyDescent="0.55000000000000004">
      <c r="A30" s="9"/>
      <c r="B30" s="8"/>
      <c r="C30" s="8"/>
      <c r="D30" s="8"/>
      <c r="E30" s="25"/>
      <c r="F30" s="8"/>
      <c r="G30" s="11"/>
      <c r="I30" s="33"/>
    </row>
    <row r="31" spans="1:11" x14ac:dyDescent="0.35">
      <c r="A31" s="2"/>
      <c r="B31" s="2"/>
      <c r="C31" s="2"/>
    </row>
    <row r="32" spans="1:11" x14ac:dyDescent="0.35">
      <c r="A32" s="2"/>
      <c r="B32" s="2"/>
      <c r="C32" s="2"/>
    </row>
    <row r="33" spans="1:7" x14ac:dyDescent="0.35">
      <c r="A33" s="2"/>
      <c r="B33" s="2"/>
      <c r="C33" s="2"/>
    </row>
    <row r="34" spans="1:7" ht="20" x14ac:dyDescent="0.4">
      <c r="A34" s="2"/>
      <c r="B34" s="2"/>
      <c r="C34" s="2"/>
      <c r="D34" s="2"/>
      <c r="E34" s="2"/>
      <c r="F34" s="2"/>
      <c r="G34" s="3"/>
    </row>
    <row r="35" spans="1:7" ht="17.5" x14ac:dyDescent="0.35">
      <c r="A35" s="2"/>
      <c r="B35" s="2"/>
      <c r="C35" s="2"/>
      <c r="D35" s="2"/>
      <c r="E35" s="2"/>
      <c r="F35" s="2"/>
      <c r="G35" s="4"/>
    </row>
    <row r="38" spans="1:7" x14ac:dyDescent="0.35">
      <c r="A38" s="5"/>
      <c r="B38" s="5"/>
      <c r="C38" s="5"/>
      <c r="D38" s="5"/>
      <c r="E38" s="5"/>
    </row>
  </sheetData>
  <mergeCells count="2">
    <mergeCell ref="A1:H1"/>
    <mergeCell ref="A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86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cpare</cp:lastModifiedBy>
  <cp:revision>1</cp:revision>
  <cp:lastPrinted>2021-09-13T08:21:17Z</cp:lastPrinted>
  <dcterms:created xsi:type="dcterms:W3CDTF">2008-12-15T10:39:24Z</dcterms:created>
  <dcterms:modified xsi:type="dcterms:W3CDTF">2022-12-20T08:45:00Z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