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UR-AFGROS\public\02 WW6\01 REPRESENTANT COMM BALLOT PION\02 PION  Le Meilleur du Vin\2024\"/>
    </mc:Choice>
  </mc:AlternateContent>
  <xr:revisionPtr revIDLastSave="0" documentId="13_ncr:1_{2C958379-0970-4D57-98E2-3469BAC158B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euil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8" i="1" l="1"/>
  <c r="H47" i="1"/>
  <c r="G46" i="1"/>
  <c r="H35" i="1"/>
  <c r="H39" i="1"/>
  <c r="F53" i="1"/>
  <c r="H45" i="1" l="1"/>
  <c r="F54" i="1"/>
  <c r="G44" i="1"/>
  <c r="G43" i="1"/>
  <c r="G42" i="1"/>
  <c r="G41" i="1"/>
  <c r="H40" i="1"/>
  <c r="G37" i="1"/>
  <c r="H36" i="1"/>
  <c r="H38" i="1"/>
  <c r="H34" i="1"/>
  <c r="H33" i="1"/>
  <c r="H32" i="1"/>
  <c r="H30" i="1"/>
  <c r="H29" i="1"/>
  <c r="H28" i="1"/>
  <c r="H27" i="1"/>
  <c r="H26" i="1"/>
  <c r="H25" i="1"/>
  <c r="H24" i="1"/>
  <c r="H23" i="1"/>
  <c r="H22" i="1"/>
  <c r="H20" i="1"/>
  <c r="H21" i="1"/>
  <c r="H19" i="1"/>
  <c r="H18" i="1"/>
  <c r="H17" i="1"/>
  <c r="H16" i="1"/>
  <c r="H15" i="1"/>
  <c r="H14" i="1"/>
  <c r="H7" i="1"/>
  <c r="H11" i="1"/>
  <c r="H8" i="1"/>
  <c r="H13" i="1"/>
  <c r="H12" i="1"/>
  <c r="H9" i="1"/>
  <c r="H10" i="1"/>
  <c r="H6" i="1"/>
  <c r="H53" i="1" l="1"/>
  <c r="H54" i="1" s="1"/>
  <c r="H55" i="1" s="1"/>
  <c r="G53" i="1"/>
  <c r="G54" i="1" s="1"/>
  <c r="G55" i="1" l="1"/>
  <c r="F55" i="1"/>
</calcChain>
</file>

<file path=xl/sharedStrings.xml><?xml version="1.0" encoding="utf-8"?>
<sst xmlns="http://schemas.openxmlformats.org/spreadsheetml/2006/main" count="99" uniqueCount="81">
  <si>
    <t>TOTAL HT</t>
  </si>
  <si>
    <t>TTC</t>
  </si>
  <si>
    <t>TVA 20%</t>
  </si>
  <si>
    <t>DATE</t>
  </si>
  <si>
    <t>Nom Client</t>
  </si>
  <si>
    <t>COM EN ATTENTE</t>
  </si>
  <si>
    <t>COM A REGLER</t>
  </si>
  <si>
    <t>PION - LE MEILLEUR DU VIN</t>
  </si>
  <si>
    <t>N° facture</t>
  </si>
  <si>
    <t>MONTANT HT</t>
  </si>
  <si>
    <t>CODE CLIENT</t>
  </si>
  <si>
    <t>L'AUBERGE DU JEU DE PAUME</t>
  </si>
  <si>
    <t>JEUPAUM</t>
  </si>
  <si>
    <t>ETS MARTIN</t>
  </si>
  <si>
    <t>MARTINE</t>
  </si>
  <si>
    <t>LA GRANDE CAVE JB PAVIA</t>
  </si>
  <si>
    <t>GRDCAVE</t>
  </si>
  <si>
    <t>GRAND CRU PARIS</t>
  </si>
  <si>
    <t>GRDCRUP</t>
  </si>
  <si>
    <t>IDEALWINE</t>
  </si>
  <si>
    <t>IDEALWI</t>
  </si>
  <si>
    <t xml:space="preserve">MARCHAND DE SOIF </t>
  </si>
  <si>
    <t>MARCHDE</t>
  </si>
  <si>
    <t>FILIPSW</t>
  </si>
  <si>
    <t>FILIPS WINE</t>
  </si>
  <si>
    <t>ALTO</t>
  </si>
  <si>
    <t>ALTOAIX</t>
  </si>
  <si>
    <t>RESTAURANT HELEN</t>
  </si>
  <si>
    <t>HELENRE</t>
  </si>
  <si>
    <t>HÔTEL LUTETIA</t>
  </si>
  <si>
    <t>LUTETIA</t>
  </si>
  <si>
    <t>MERCURI</t>
  </si>
  <si>
    <t>MERCURIUM</t>
  </si>
  <si>
    <t>LA TABLE DE MEDITERRANEE</t>
  </si>
  <si>
    <t>TABLEME</t>
  </si>
  <si>
    <t xml:space="preserve">                             </t>
  </si>
  <si>
    <t>NOMICOS</t>
  </si>
  <si>
    <t>AYAME</t>
  </si>
  <si>
    <t>AU BON GEORGES</t>
  </si>
  <si>
    <t>BONGEOR</t>
  </si>
  <si>
    <t>BERTOSSI RAYNAL PLAISIR DU VIN</t>
  </si>
  <si>
    <t>PLAISVI</t>
  </si>
  <si>
    <t>SAINT JAMES PARIS</t>
  </si>
  <si>
    <t>STJAMES</t>
  </si>
  <si>
    <t>GAIA MONACO</t>
  </si>
  <si>
    <t>GAIAMON</t>
  </si>
  <si>
    <t>CLOSMIL</t>
  </si>
  <si>
    <t>CLOS DES MILLESIMES</t>
  </si>
  <si>
    <t>AUMONDE</t>
  </si>
  <si>
    <t>AU MONDE DU VIN</t>
  </si>
  <si>
    <t>LE CLOS</t>
  </si>
  <si>
    <t>DBGROUP</t>
  </si>
  <si>
    <t>CAFESTT</t>
  </si>
  <si>
    <t>SCT LE CAFE</t>
  </si>
  <si>
    <t>DIVINE</t>
  </si>
  <si>
    <t>SHOP MON VIGNERON DIVINEA</t>
  </si>
  <si>
    <t>LA CAVE DE SOPHIE</t>
  </si>
  <si>
    <t>CAVESOP</t>
  </si>
  <si>
    <t>EURL KRISTIENS</t>
  </si>
  <si>
    <t>KHRISTI</t>
  </si>
  <si>
    <t>MATSUSH</t>
  </si>
  <si>
    <t>KEISUKE MATSUSHIMA</t>
  </si>
  <si>
    <t>CHÂTEAU</t>
  </si>
  <si>
    <t>CHATEAU SAINT MARTIN</t>
  </si>
  <si>
    <t>RESMESS</t>
  </si>
  <si>
    <t>CHÂTEAU DE LA MESSARDIERE</t>
  </si>
  <si>
    <t>NEGRESC</t>
  </si>
  <si>
    <t>HÔTEL NEGRESCO</t>
  </si>
  <si>
    <t>DAVINIC</t>
  </si>
  <si>
    <t>DA VINI CODE (TD EXCEPTION)</t>
  </si>
  <si>
    <t>CHATEAU DE LA CHEVRE D'OR</t>
  </si>
  <si>
    <t>CHEVREO</t>
  </si>
  <si>
    <t>GRANDEC</t>
  </si>
  <si>
    <t>STARSAN</t>
  </si>
  <si>
    <t>STARS AND BARS S.A.M</t>
  </si>
  <si>
    <t>WALDORF</t>
  </si>
  <si>
    <t>HOTEL FLORIDA PARIS</t>
  </si>
  <si>
    <t>STEFANO</t>
  </si>
  <si>
    <t>WINEPAL</t>
  </si>
  <si>
    <t>CARESSE MARINE / WINE PALACE</t>
  </si>
  <si>
    <t>DOMAINE AF GROS - ETAT DES VENTES AU 31 JUILLET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</si>
</sst>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_-* #,##0.00\ [$€-40C]_-;\-* #,##0.00\ [$€-40C]_-;_-* &quot;-&quot;??\ [$€-40C]_-;_-@_-"/>
    <numFmt numFmtId="165" formatCode="_-* #,##0.00\ [$€-40C]_-;\-* #,##0.00\ [$€-40C]_-;_-* \-??\ [$€-40C]_-;_-@_-"/>
    <numFmt numFmtId="166" formatCode="#,##0.00\ &quot;€&quot;"/>
  </numFmts>
  <fonts count="1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6"/>
      <name val="Arial"/>
      <family val="2"/>
    </font>
    <font>
      <sz val="16"/>
      <color rgb="FFFF0000"/>
      <name val="Arial"/>
      <family val="2"/>
    </font>
    <font>
      <b/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sz val="18"/>
      <color theme="1"/>
      <name val="Calibri"/>
      <family val="2"/>
      <scheme val="minor"/>
    </font>
    <font>
      <sz val="18"/>
      <name val="Arial"/>
      <family val="2"/>
    </font>
    <font>
      <b/>
      <sz val="1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  <charset val="1"/>
    </font>
    <font>
      <b/>
      <sz val="24"/>
      <color indexed="12"/>
      <name val="Arial"/>
      <family val="2"/>
    </font>
    <font>
      <b/>
      <sz val="20"/>
      <color indexed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54">
    <xf numFmtId="0" fontId="0" fillId="0" borderId="0" xfId="0"/>
    <xf numFmtId="0" fontId="1" fillId="0" borderId="0" xfId="1"/>
    <xf numFmtId="2" fontId="2" fillId="0" borderId="0" xfId="1" applyNumberFormat="1" applyFont="1" applyAlignment="1">
      <alignment horizontal="center"/>
    </xf>
    <xf numFmtId="2" fontId="3" fillId="0" borderId="0" xfId="1" applyNumberFormat="1" applyFont="1" applyAlignment="1">
      <alignment horizontal="center"/>
    </xf>
    <xf numFmtId="0" fontId="4" fillId="0" borderId="0" xfId="0" applyFont="1"/>
    <xf numFmtId="14" fontId="6" fillId="0" borderId="0" xfId="1" applyNumberFormat="1" applyFont="1" applyAlignment="1">
      <alignment horizontal="center"/>
    </xf>
    <xf numFmtId="0" fontId="6" fillId="0" borderId="0" xfId="1" applyFont="1" applyAlignment="1">
      <alignment horizontal="center"/>
    </xf>
    <xf numFmtId="0" fontId="5" fillId="0" borderId="0" xfId="1" applyFont="1"/>
    <xf numFmtId="2" fontId="0" fillId="0" borderId="0" xfId="0" applyNumberFormat="1"/>
    <xf numFmtId="0" fontId="7" fillId="0" borderId="0" xfId="0" applyFont="1"/>
    <xf numFmtId="0" fontId="8" fillId="0" borderId="0" xfId="1" applyFont="1"/>
    <xf numFmtId="9" fontId="8" fillId="0" borderId="0" xfId="1" applyNumberFormat="1" applyFont="1" applyAlignment="1">
      <alignment horizontal="center"/>
    </xf>
    <xf numFmtId="44" fontId="7" fillId="0" borderId="0" xfId="0" applyNumberFormat="1" applyFont="1"/>
    <xf numFmtId="164" fontId="7" fillId="0" borderId="0" xfId="0" applyNumberFormat="1" applyFont="1"/>
    <xf numFmtId="0" fontId="9" fillId="0" borderId="0" xfId="0" applyFont="1" applyAlignment="1">
      <alignment horizontal="center"/>
    </xf>
    <xf numFmtId="0" fontId="12" fillId="0" borderId="1" xfId="1" applyFont="1" applyBorder="1" applyAlignment="1">
      <alignment horizontal="center" vertical="center"/>
    </xf>
    <xf numFmtId="0" fontId="13" fillId="0" borderId="1" xfId="1" applyFont="1" applyBorder="1" applyAlignment="1">
      <alignment horizontal="center" vertical="center"/>
    </xf>
    <xf numFmtId="14" fontId="14" fillId="0" borderId="1" xfId="0" applyNumberFormat="1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4" fillId="0" borderId="1" xfId="0" applyFont="1" applyBorder="1" applyAlignment="1">
      <alignment horizontal="center" vertical="center"/>
    </xf>
    <xf numFmtId="165" fontId="15" fillId="0" borderId="1" xfId="1" applyNumberFormat="1" applyFont="1" applyBorder="1" applyAlignment="1">
      <alignment horizontal="right" vertical="center"/>
    </xf>
    <xf numFmtId="0" fontId="16" fillId="2" borderId="0" xfId="1" applyFont="1" applyFill="1" applyAlignment="1">
      <alignment horizontal="center" wrapText="1"/>
    </xf>
    <xf numFmtId="0" fontId="17" fillId="2" borderId="0" xfId="1" applyFont="1" applyFill="1"/>
    <xf numFmtId="0" fontId="17" fillId="2" borderId="0" xfId="1" applyFont="1" applyFill="1" applyAlignment="1">
      <alignment wrapText="1"/>
    </xf>
    <xf numFmtId="166" fontId="14" fillId="0" borderId="1" xfId="0" applyNumberFormat="1" applyFont="1" applyBorder="1" applyAlignment="1">
      <alignment horizontal="center"/>
    </xf>
    <xf numFmtId="166" fontId="12" fillId="0" borderId="1" xfId="1" applyNumberFormat="1" applyFont="1" applyBorder="1" applyAlignment="1">
      <alignment horizontal="center"/>
    </xf>
    <xf numFmtId="166" fontId="12" fillId="0" borderId="1" xfId="1" applyNumberFormat="1" applyFont="1" applyBorder="1" applyAlignment="1">
      <alignment horizontal="right"/>
    </xf>
    <xf numFmtId="166" fontId="14" fillId="0" borderId="0" xfId="0" applyNumberFormat="1" applyFont="1" applyAlignment="1">
      <alignment horizontal="center"/>
    </xf>
    <xf numFmtId="166" fontId="14" fillId="0" borderId="1" xfId="1" applyNumberFormat="1" applyFont="1" applyBorder="1" applyAlignment="1">
      <alignment horizontal="center"/>
    </xf>
    <xf numFmtId="166" fontId="13" fillId="0" borderId="1" xfId="1" applyNumberFormat="1" applyFont="1" applyBorder="1" applyAlignment="1">
      <alignment horizontal="center"/>
    </xf>
    <xf numFmtId="166" fontId="12" fillId="0" borderId="2" xfId="1" applyNumberFormat="1" applyFont="1" applyBorder="1" applyAlignment="1">
      <alignment horizontal="right"/>
    </xf>
    <xf numFmtId="14" fontId="14" fillId="0" borderId="0" xfId="0" applyNumberFormat="1" applyFont="1" applyAlignment="1">
      <alignment horizontal="center"/>
    </xf>
    <xf numFmtId="0" fontId="14" fillId="0" borderId="0" xfId="0" applyFont="1" applyAlignment="1">
      <alignment horizontal="center" vertical="center"/>
    </xf>
    <xf numFmtId="2" fontId="12" fillId="0" borderId="0" xfId="1" applyNumberFormat="1" applyFont="1" applyAlignment="1">
      <alignment horizontal="center"/>
    </xf>
    <xf numFmtId="2" fontId="13" fillId="0" borderId="0" xfId="1" applyNumberFormat="1" applyFont="1" applyAlignment="1">
      <alignment horizontal="center"/>
    </xf>
    <xf numFmtId="14" fontId="12" fillId="0" borderId="0" xfId="1" applyNumberFormat="1" applyFont="1" applyAlignment="1">
      <alignment horizontal="center"/>
    </xf>
    <xf numFmtId="0" fontId="12" fillId="0" borderId="0" xfId="1" applyFont="1" applyAlignment="1">
      <alignment horizontal="center"/>
    </xf>
    <xf numFmtId="0" fontId="10" fillId="0" borderId="0" xfId="0" applyFont="1"/>
    <xf numFmtId="0" fontId="12" fillId="0" borderId="4" xfId="1" applyFont="1" applyBorder="1" applyAlignment="1">
      <alignment horizontal="center"/>
    </xf>
    <xf numFmtId="166" fontId="14" fillId="0" borderId="5" xfId="0" applyNumberFormat="1" applyFont="1" applyBorder="1" applyAlignment="1">
      <alignment horizontal="center"/>
    </xf>
    <xf numFmtId="2" fontId="12" fillId="0" borderId="5" xfId="1" applyNumberFormat="1" applyFont="1" applyBorder="1" applyAlignment="1">
      <alignment horizontal="center"/>
    </xf>
    <xf numFmtId="0" fontId="10" fillId="0" borderId="6" xfId="0" applyFont="1" applyBorder="1"/>
    <xf numFmtId="166" fontId="10" fillId="0" borderId="6" xfId="0" applyNumberFormat="1" applyFont="1" applyBorder="1"/>
    <xf numFmtId="0" fontId="11" fillId="0" borderId="6" xfId="0" applyFont="1" applyBorder="1"/>
    <xf numFmtId="44" fontId="12" fillId="0" borderId="1" xfId="1" applyNumberFormat="1" applyFont="1" applyBorder="1" applyAlignment="1">
      <alignment horizontal="right"/>
    </xf>
    <xf numFmtId="164" fontId="12" fillId="0" borderId="1" xfId="1" applyNumberFormat="1" applyFont="1" applyBorder="1" applyAlignment="1">
      <alignment horizontal="right"/>
    </xf>
    <xf numFmtId="44" fontId="13" fillId="3" borderId="1" xfId="1" applyNumberFormat="1" applyFont="1" applyFill="1" applyBorder="1" applyAlignment="1">
      <alignment horizontal="right"/>
    </xf>
    <xf numFmtId="0" fontId="12" fillId="0" borderId="1" xfId="1" applyFont="1" applyBorder="1" applyAlignment="1">
      <alignment horizontal="left"/>
    </xf>
    <xf numFmtId="0" fontId="12" fillId="0" borderId="3" xfId="1" applyFont="1" applyBorder="1" applyAlignment="1">
      <alignment horizontal="left"/>
    </xf>
    <xf numFmtId="0" fontId="12" fillId="0" borderId="1" xfId="1" applyFont="1" applyBorder="1" applyAlignment="1">
      <alignment horizontal="center" vertical="center" wrapText="1"/>
    </xf>
    <xf numFmtId="9" fontId="12" fillId="0" borderId="1" xfId="1" applyNumberFormat="1" applyFont="1" applyBorder="1" applyAlignment="1">
      <alignment horizontal="center" vertical="center" wrapText="1"/>
    </xf>
    <xf numFmtId="0" fontId="17" fillId="2" borderId="0" xfId="1" applyFont="1" applyFill="1" applyAlignment="1">
      <alignment horizontal="center"/>
    </xf>
    <xf numFmtId="0" fontId="17" fillId="2" borderId="0" xfId="1" applyFont="1" applyFill="1" applyAlignment="1">
      <alignment horizont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67"/>
  <sheetViews>
    <sheetView tabSelected="1" topLeftCell="A39" zoomScaleNormal="100" workbookViewId="0">
      <selection activeCell="H55" sqref="B1:H55"/>
    </sheetView>
  </sheetViews>
  <sheetFormatPr baseColWidth="10" defaultColWidth="11.28515625" defaultRowHeight="15" x14ac:dyDescent="0.25"/>
  <cols>
    <col min="1" max="1" width="5.28515625" customWidth="1"/>
    <col min="2" max="2" width="19.7109375" customWidth="1"/>
    <col min="3" max="3" width="17.140625" customWidth="1"/>
    <col min="4" max="4" width="21" customWidth="1"/>
    <col min="5" max="5" width="45.85546875" customWidth="1"/>
    <col min="6" max="6" width="27.85546875" customWidth="1"/>
    <col min="7" max="7" width="22.85546875" customWidth="1"/>
    <col min="8" max="8" width="25.28515625" customWidth="1"/>
    <col min="9" max="9" width="18.7109375" bestFit="1" customWidth="1"/>
  </cols>
  <sheetData>
    <row r="1" spans="2:9" ht="26.25" x14ac:dyDescent="0.4">
      <c r="B1" s="52" t="s">
        <v>7</v>
      </c>
      <c r="C1" s="52"/>
      <c r="D1" s="52"/>
      <c r="E1" s="52"/>
      <c r="F1" s="52"/>
      <c r="G1" s="52"/>
      <c r="H1" s="52"/>
      <c r="I1" s="23"/>
    </row>
    <row r="2" spans="2:9" ht="8.25" customHeight="1" x14ac:dyDescent="0.4">
      <c r="B2" s="22"/>
      <c r="C2" s="22"/>
      <c r="D2" s="22"/>
      <c r="E2" s="22"/>
      <c r="F2" s="22"/>
      <c r="G2" s="22"/>
      <c r="H2" s="22"/>
      <c r="I2" s="22"/>
    </row>
    <row r="3" spans="2:9" s="9" customFormat="1" ht="27" customHeight="1" x14ac:dyDescent="0.4">
      <c r="B3" s="53" t="s">
        <v>80</v>
      </c>
      <c r="C3" s="53"/>
      <c r="D3" s="53"/>
      <c r="E3" s="53"/>
      <c r="F3" s="53"/>
      <c r="G3" s="53"/>
      <c r="H3" s="53"/>
      <c r="I3" s="24"/>
    </row>
    <row r="4" spans="2:9" s="9" customFormat="1" ht="22.9" customHeight="1" x14ac:dyDescent="0.35">
      <c r="B4" s="10"/>
      <c r="C4" s="10"/>
      <c r="D4" s="10"/>
      <c r="E4" s="10"/>
      <c r="F4" s="10"/>
      <c r="G4" s="10"/>
      <c r="H4" s="10"/>
      <c r="I4" s="10"/>
    </row>
    <row r="5" spans="2:9" s="9" customFormat="1" ht="55.15" customHeight="1" x14ac:dyDescent="0.35">
      <c r="B5" s="15" t="s">
        <v>3</v>
      </c>
      <c r="C5" s="15" t="s">
        <v>8</v>
      </c>
      <c r="D5" s="15" t="s">
        <v>10</v>
      </c>
      <c r="E5" s="15" t="s">
        <v>4</v>
      </c>
      <c r="F5" s="16" t="s">
        <v>9</v>
      </c>
      <c r="G5" s="50" t="s">
        <v>5</v>
      </c>
      <c r="H5" s="51" t="s">
        <v>6</v>
      </c>
      <c r="I5" s="11"/>
    </row>
    <row r="6" spans="2:9" s="14" customFormat="1" ht="22.9" customHeight="1" x14ac:dyDescent="0.35">
      <c r="B6" s="17">
        <v>45264</v>
      </c>
      <c r="C6" s="18">
        <v>5011333</v>
      </c>
      <c r="D6" s="18" t="s">
        <v>12</v>
      </c>
      <c r="E6" s="15" t="s">
        <v>11</v>
      </c>
      <c r="F6" s="25">
        <v>1850.5</v>
      </c>
      <c r="G6" s="28"/>
      <c r="H6" s="30">
        <f>F6*20/100</f>
        <v>370.1</v>
      </c>
    </row>
    <row r="7" spans="2:9" s="14" customFormat="1" ht="22.9" customHeight="1" x14ac:dyDescent="0.35">
      <c r="B7" s="17">
        <v>45267</v>
      </c>
      <c r="C7" s="18">
        <v>5011336</v>
      </c>
      <c r="D7" s="18" t="s">
        <v>26</v>
      </c>
      <c r="E7" s="15" t="s">
        <v>25</v>
      </c>
      <c r="F7" s="25">
        <v>771</v>
      </c>
      <c r="G7" s="25"/>
      <c r="H7" s="30">
        <f t="shared" ref="H7:H12" si="0">F7*20/100</f>
        <v>154.19999999999999</v>
      </c>
    </row>
    <row r="8" spans="2:9" s="14" customFormat="1" ht="22.9" customHeight="1" x14ac:dyDescent="0.35">
      <c r="B8" s="17">
        <v>45267</v>
      </c>
      <c r="C8" s="18">
        <v>5011340</v>
      </c>
      <c r="D8" s="18" t="s">
        <v>22</v>
      </c>
      <c r="E8" s="15" t="s">
        <v>21</v>
      </c>
      <c r="F8" s="25">
        <v>6105</v>
      </c>
      <c r="G8" s="25"/>
      <c r="H8" s="30">
        <f t="shared" si="0"/>
        <v>1221</v>
      </c>
    </row>
    <row r="9" spans="2:9" s="14" customFormat="1" ht="22.9" customHeight="1" x14ac:dyDescent="0.35">
      <c r="B9" s="17">
        <v>45267</v>
      </c>
      <c r="C9" s="18">
        <v>5011341</v>
      </c>
      <c r="D9" s="18" t="s">
        <v>14</v>
      </c>
      <c r="E9" s="15" t="s">
        <v>13</v>
      </c>
      <c r="F9" s="25">
        <v>7239</v>
      </c>
      <c r="G9" s="25"/>
      <c r="H9" s="30">
        <f t="shared" si="0"/>
        <v>1447.8</v>
      </c>
    </row>
    <row r="10" spans="2:9" s="14" customFormat="1" ht="22.9" customHeight="1" x14ac:dyDescent="0.35">
      <c r="B10" s="17">
        <v>45267</v>
      </c>
      <c r="C10" s="18">
        <v>5011342</v>
      </c>
      <c r="D10" s="18" t="s">
        <v>16</v>
      </c>
      <c r="E10" s="15" t="s">
        <v>15</v>
      </c>
      <c r="F10" s="25">
        <v>3860</v>
      </c>
      <c r="G10" s="25"/>
      <c r="H10" s="30">
        <f t="shared" si="0"/>
        <v>772</v>
      </c>
    </row>
    <row r="11" spans="2:9" s="14" customFormat="1" ht="22.9" customHeight="1" x14ac:dyDescent="0.35">
      <c r="B11" s="17">
        <v>45267</v>
      </c>
      <c r="C11" s="18">
        <v>5011345</v>
      </c>
      <c r="D11" s="18" t="s">
        <v>23</v>
      </c>
      <c r="E11" s="15" t="s">
        <v>24</v>
      </c>
      <c r="F11" s="25">
        <v>840</v>
      </c>
      <c r="G11" s="25"/>
      <c r="H11" s="30">
        <f t="shared" si="0"/>
        <v>168</v>
      </c>
    </row>
    <row r="12" spans="2:9" s="14" customFormat="1" ht="22.9" customHeight="1" x14ac:dyDescent="0.35">
      <c r="B12" s="17">
        <v>45267</v>
      </c>
      <c r="C12" s="18">
        <v>5011346</v>
      </c>
      <c r="D12" s="18" t="s">
        <v>18</v>
      </c>
      <c r="E12" s="15" t="s">
        <v>17</v>
      </c>
      <c r="F12" s="25">
        <v>7023</v>
      </c>
      <c r="G12" s="25"/>
      <c r="H12" s="30">
        <f t="shared" si="0"/>
        <v>1404.6</v>
      </c>
    </row>
    <row r="13" spans="2:9" s="14" customFormat="1" ht="22.9" customHeight="1" x14ac:dyDescent="0.35">
      <c r="B13" s="17">
        <v>45267</v>
      </c>
      <c r="C13" s="18">
        <v>5011347</v>
      </c>
      <c r="D13" s="18" t="s">
        <v>20</v>
      </c>
      <c r="E13" s="15" t="s">
        <v>19</v>
      </c>
      <c r="F13" s="25">
        <v>3903</v>
      </c>
      <c r="G13" s="25"/>
      <c r="H13" s="30">
        <f t="shared" ref="H13:H18" si="1">F13*20/100</f>
        <v>780.6</v>
      </c>
    </row>
    <row r="14" spans="2:9" s="14" customFormat="1" ht="22.9" customHeight="1" x14ac:dyDescent="0.35">
      <c r="B14" s="17">
        <v>45278</v>
      </c>
      <c r="C14" s="18">
        <v>5011362</v>
      </c>
      <c r="D14" s="18" t="s">
        <v>28</v>
      </c>
      <c r="E14" s="15" t="s">
        <v>27</v>
      </c>
      <c r="F14" s="25">
        <v>1865</v>
      </c>
      <c r="G14" s="25"/>
      <c r="H14" s="30">
        <f t="shared" si="1"/>
        <v>373</v>
      </c>
    </row>
    <row r="15" spans="2:9" s="14" customFormat="1" ht="22.9" customHeight="1" x14ac:dyDescent="0.35">
      <c r="B15" s="17">
        <v>45278</v>
      </c>
      <c r="C15" s="18">
        <v>5011365</v>
      </c>
      <c r="D15" s="18" t="s">
        <v>30</v>
      </c>
      <c r="E15" s="15" t="s">
        <v>29</v>
      </c>
      <c r="F15" s="25">
        <v>2238.8000000000002</v>
      </c>
      <c r="G15" s="29"/>
      <c r="H15" s="30">
        <f t="shared" si="1"/>
        <v>447.76</v>
      </c>
    </row>
    <row r="16" spans="2:9" s="14" customFormat="1" ht="22.9" customHeight="1" x14ac:dyDescent="0.35">
      <c r="B16" s="17">
        <v>45278</v>
      </c>
      <c r="C16" s="18">
        <v>5011366</v>
      </c>
      <c r="D16" s="18" t="s">
        <v>31</v>
      </c>
      <c r="E16" s="15" t="s">
        <v>32</v>
      </c>
      <c r="F16" s="25">
        <v>2774</v>
      </c>
      <c r="G16" s="29"/>
      <c r="H16" s="30">
        <f t="shared" si="1"/>
        <v>554.79999999999995</v>
      </c>
    </row>
    <row r="17" spans="2:8" s="14" customFormat="1" ht="22.9" customHeight="1" x14ac:dyDescent="0.35">
      <c r="B17" s="17">
        <v>45302</v>
      </c>
      <c r="C17" s="18">
        <v>5011377</v>
      </c>
      <c r="D17" s="18" t="s">
        <v>34</v>
      </c>
      <c r="E17" s="15" t="s">
        <v>33</v>
      </c>
      <c r="F17" s="25">
        <v>4167</v>
      </c>
      <c r="G17" s="25"/>
      <c r="H17" s="30">
        <f t="shared" si="1"/>
        <v>833.4</v>
      </c>
    </row>
    <row r="18" spans="2:8" s="14" customFormat="1" ht="22.9" customHeight="1" x14ac:dyDescent="0.35">
      <c r="B18" s="17">
        <v>45302</v>
      </c>
      <c r="C18" s="18">
        <v>5011378</v>
      </c>
      <c r="D18" s="18" t="s">
        <v>36</v>
      </c>
      <c r="E18" s="15" t="s">
        <v>36</v>
      </c>
      <c r="F18" s="25">
        <v>3351</v>
      </c>
      <c r="G18" s="25"/>
      <c r="H18" s="30">
        <f t="shared" si="1"/>
        <v>670.2</v>
      </c>
    </row>
    <row r="19" spans="2:8" s="14" customFormat="1" ht="22.9" customHeight="1" x14ac:dyDescent="0.35">
      <c r="B19" s="17">
        <v>45306</v>
      </c>
      <c r="C19" s="18">
        <v>5011389</v>
      </c>
      <c r="D19" s="18" t="s">
        <v>37</v>
      </c>
      <c r="E19" s="15" t="s">
        <v>37</v>
      </c>
      <c r="F19" s="25">
        <v>3897</v>
      </c>
      <c r="G19" s="25"/>
      <c r="H19" s="30">
        <f t="shared" ref="H19:H30" si="2">F19*20/100</f>
        <v>779.4</v>
      </c>
    </row>
    <row r="20" spans="2:8" s="14" customFormat="1" ht="22.9" customHeight="1" x14ac:dyDescent="0.35">
      <c r="B20" s="17">
        <v>45309</v>
      </c>
      <c r="C20" s="18">
        <v>5011393</v>
      </c>
      <c r="D20" s="18" t="s">
        <v>41</v>
      </c>
      <c r="E20" s="15" t="s">
        <v>40</v>
      </c>
      <c r="F20" s="25">
        <v>2183</v>
      </c>
      <c r="G20" s="28"/>
      <c r="H20" s="30">
        <f t="shared" si="2"/>
        <v>436.6</v>
      </c>
    </row>
    <row r="21" spans="2:8" s="14" customFormat="1" ht="22.9" customHeight="1" x14ac:dyDescent="0.35">
      <c r="B21" s="17">
        <v>45309</v>
      </c>
      <c r="C21" s="18">
        <v>5011394</v>
      </c>
      <c r="D21" s="19" t="s">
        <v>39</v>
      </c>
      <c r="E21" s="18" t="s">
        <v>38</v>
      </c>
      <c r="F21" s="25">
        <v>4677</v>
      </c>
      <c r="G21" s="25"/>
      <c r="H21" s="30">
        <f t="shared" si="2"/>
        <v>935.4</v>
      </c>
    </row>
    <row r="22" spans="2:8" s="14" customFormat="1" ht="22.9" customHeight="1" x14ac:dyDescent="0.35">
      <c r="B22" s="17">
        <v>45313</v>
      </c>
      <c r="C22" s="18">
        <v>5011398</v>
      </c>
      <c r="D22" s="19" t="s">
        <v>43</v>
      </c>
      <c r="E22" s="18" t="s">
        <v>42</v>
      </c>
      <c r="F22" s="25">
        <v>3752</v>
      </c>
      <c r="G22" s="25"/>
      <c r="H22" s="30">
        <f t="shared" si="2"/>
        <v>750.4</v>
      </c>
    </row>
    <row r="23" spans="2:8" s="14" customFormat="1" ht="22.9" customHeight="1" x14ac:dyDescent="0.35">
      <c r="B23" s="17">
        <v>45335</v>
      </c>
      <c r="C23" s="18">
        <v>5011426</v>
      </c>
      <c r="D23" s="19" t="s">
        <v>45</v>
      </c>
      <c r="E23" s="18" t="s">
        <v>44</v>
      </c>
      <c r="F23" s="25">
        <v>5499</v>
      </c>
      <c r="G23" s="25"/>
      <c r="H23" s="30">
        <f t="shared" si="2"/>
        <v>1099.8</v>
      </c>
    </row>
    <row r="24" spans="2:8" s="14" customFormat="1" ht="22.9" customHeight="1" x14ac:dyDescent="0.35">
      <c r="B24" s="17">
        <v>45335</v>
      </c>
      <c r="C24" s="18">
        <v>5011427</v>
      </c>
      <c r="D24" s="19" t="s">
        <v>46</v>
      </c>
      <c r="E24" s="18" t="s">
        <v>47</v>
      </c>
      <c r="F24" s="25">
        <v>1332</v>
      </c>
      <c r="G24" s="28"/>
      <c r="H24" s="30">
        <f t="shared" si="2"/>
        <v>266.39999999999998</v>
      </c>
    </row>
    <row r="25" spans="2:8" s="14" customFormat="1" ht="22.9" customHeight="1" x14ac:dyDescent="0.35">
      <c r="B25" s="17">
        <v>45350</v>
      </c>
      <c r="C25" s="18">
        <v>5011433</v>
      </c>
      <c r="D25" s="20" t="s">
        <v>48</v>
      </c>
      <c r="E25" s="18" t="s">
        <v>49</v>
      </c>
      <c r="F25" s="25">
        <v>2958</v>
      </c>
      <c r="G25" s="25"/>
      <c r="H25" s="30">
        <f t="shared" si="2"/>
        <v>591.6</v>
      </c>
    </row>
    <row r="26" spans="2:8" s="14" customFormat="1" ht="22.9" customHeight="1" x14ac:dyDescent="0.35">
      <c r="B26" s="17">
        <v>45369</v>
      </c>
      <c r="C26" s="18">
        <v>5011444</v>
      </c>
      <c r="D26" s="20" t="s">
        <v>51</v>
      </c>
      <c r="E26" s="18" t="s">
        <v>50</v>
      </c>
      <c r="F26" s="25">
        <v>25156.5</v>
      </c>
      <c r="G26" s="25"/>
      <c r="H26" s="30">
        <f t="shared" si="2"/>
        <v>5031.3</v>
      </c>
    </row>
    <row r="27" spans="2:8" s="14" customFormat="1" ht="22.9" customHeight="1" x14ac:dyDescent="0.35">
      <c r="B27" s="17">
        <v>45376</v>
      </c>
      <c r="C27" s="18">
        <v>5011453</v>
      </c>
      <c r="D27" s="20" t="s">
        <v>52</v>
      </c>
      <c r="E27" s="18" t="s">
        <v>53</v>
      </c>
      <c r="F27" s="25">
        <v>33096</v>
      </c>
      <c r="G27" s="25"/>
      <c r="H27" s="30">
        <f t="shared" si="2"/>
        <v>6619.2</v>
      </c>
    </row>
    <row r="28" spans="2:8" s="14" customFormat="1" ht="22.9" customHeight="1" x14ac:dyDescent="0.35">
      <c r="B28" s="17">
        <v>45385</v>
      </c>
      <c r="C28" s="18">
        <v>5011463</v>
      </c>
      <c r="D28" s="20" t="s">
        <v>54</v>
      </c>
      <c r="E28" s="18" t="s">
        <v>55</v>
      </c>
      <c r="F28" s="25">
        <v>5121</v>
      </c>
      <c r="G28" s="25"/>
      <c r="H28" s="30">
        <f t="shared" si="2"/>
        <v>1024.2</v>
      </c>
    </row>
    <row r="29" spans="2:8" s="14" customFormat="1" ht="22.9" customHeight="1" x14ac:dyDescent="0.35">
      <c r="B29" s="17">
        <v>45385</v>
      </c>
      <c r="C29" s="18">
        <v>5011464</v>
      </c>
      <c r="D29" s="20" t="s">
        <v>54</v>
      </c>
      <c r="E29" s="18" t="s">
        <v>55</v>
      </c>
      <c r="F29" s="25">
        <v>3456</v>
      </c>
      <c r="G29" s="25"/>
      <c r="H29" s="30">
        <f t="shared" si="2"/>
        <v>691.2</v>
      </c>
    </row>
    <row r="30" spans="2:8" s="14" customFormat="1" ht="22.9" customHeight="1" x14ac:dyDescent="0.35">
      <c r="B30" s="17">
        <v>45392</v>
      </c>
      <c r="C30" s="18">
        <v>5011468</v>
      </c>
      <c r="D30" s="20" t="s">
        <v>57</v>
      </c>
      <c r="E30" s="18" t="s">
        <v>56</v>
      </c>
      <c r="F30" s="25">
        <v>2712</v>
      </c>
      <c r="G30" s="25"/>
      <c r="H30" s="30">
        <f t="shared" si="2"/>
        <v>542.4</v>
      </c>
    </row>
    <row r="31" spans="2:8" s="14" customFormat="1" ht="22.9" customHeight="1" x14ac:dyDescent="0.35">
      <c r="B31" s="17">
        <v>45406</v>
      </c>
      <c r="C31" s="18">
        <v>5011479</v>
      </c>
      <c r="D31" s="20" t="s">
        <v>26</v>
      </c>
      <c r="E31" s="18" t="s">
        <v>25</v>
      </c>
      <c r="F31" s="25">
        <v>1851</v>
      </c>
      <c r="G31" s="26"/>
      <c r="H31" s="30">
        <v>370.2</v>
      </c>
    </row>
    <row r="32" spans="2:8" s="14" customFormat="1" ht="22.9" customHeight="1" x14ac:dyDescent="0.35">
      <c r="B32" s="17">
        <v>45406</v>
      </c>
      <c r="C32" s="18">
        <v>5011480</v>
      </c>
      <c r="D32" s="20" t="s">
        <v>59</v>
      </c>
      <c r="E32" s="18" t="s">
        <v>58</v>
      </c>
      <c r="F32" s="25">
        <v>2004</v>
      </c>
      <c r="G32" s="25"/>
      <c r="H32" s="30">
        <f>F32*20/100</f>
        <v>400.8</v>
      </c>
    </row>
    <row r="33" spans="2:8" s="14" customFormat="1" ht="22.9" customHeight="1" x14ac:dyDescent="0.35">
      <c r="B33" s="17">
        <v>45412</v>
      </c>
      <c r="C33" s="18">
        <v>5011490</v>
      </c>
      <c r="D33" s="20" t="s">
        <v>60</v>
      </c>
      <c r="E33" s="18" t="s">
        <v>61</v>
      </c>
      <c r="F33" s="25">
        <v>4560</v>
      </c>
      <c r="G33" s="25"/>
      <c r="H33" s="30">
        <f>F33*20/100</f>
        <v>912</v>
      </c>
    </row>
    <row r="34" spans="2:8" s="14" customFormat="1" ht="22.9" customHeight="1" x14ac:dyDescent="0.35">
      <c r="B34" s="17">
        <v>45415</v>
      </c>
      <c r="C34" s="18">
        <v>5011497</v>
      </c>
      <c r="D34" s="20" t="s">
        <v>62</v>
      </c>
      <c r="E34" s="18" t="s">
        <v>63</v>
      </c>
      <c r="F34" s="25">
        <v>1458</v>
      </c>
      <c r="G34" s="28"/>
      <c r="H34" s="30">
        <f>F34*20/100</f>
        <v>291.60000000000002</v>
      </c>
    </row>
    <row r="35" spans="2:8" s="14" customFormat="1" ht="22.9" customHeight="1" x14ac:dyDescent="0.35">
      <c r="B35" s="17">
        <v>45418</v>
      </c>
      <c r="C35" s="18">
        <v>5011501</v>
      </c>
      <c r="D35" s="20" t="s">
        <v>20</v>
      </c>
      <c r="E35" s="18" t="s">
        <v>19</v>
      </c>
      <c r="F35" s="25">
        <v>8856</v>
      </c>
      <c r="G35" s="26"/>
      <c r="H35" s="30">
        <f>F35*20/100</f>
        <v>1771.2</v>
      </c>
    </row>
    <row r="36" spans="2:8" s="14" customFormat="1" ht="22.9" customHeight="1" x14ac:dyDescent="0.35">
      <c r="B36" s="17">
        <v>45426</v>
      </c>
      <c r="C36" s="18">
        <v>5011504</v>
      </c>
      <c r="D36" s="20" t="s">
        <v>37</v>
      </c>
      <c r="E36" s="18" t="s">
        <v>37</v>
      </c>
      <c r="F36" s="25">
        <v>6658</v>
      </c>
      <c r="G36" s="25"/>
      <c r="H36" s="30">
        <f>F36*20/100</f>
        <v>1331.6</v>
      </c>
    </row>
    <row r="37" spans="2:8" s="14" customFormat="1" ht="22.9" customHeight="1" x14ac:dyDescent="0.35">
      <c r="B37" s="17">
        <v>45426</v>
      </c>
      <c r="C37" s="18">
        <v>5011505</v>
      </c>
      <c r="D37" s="20" t="s">
        <v>66</v>
      </c>
      <c r="E37" s="18" t="s">
        <v>67</v>
      </c>
      <c r="F37" s="25">
        <v>7125</v>
      </c>
      <c r="G37" s="26">
        <f>F37*20/100</f>
        <v>1425</v>
      </c>
      <c r="H37" s="30"/>
    </row>
    <row r="38" spans="2:8" s="14" customFormat="1" ht="22.9" customHeight="1" x14ac:dyDescent="0.35">
      <c r="B38" s="17">
        <v>45426</v>
      </c>
      <c r="C38" s="18">
        <v>5011509</v>
      </c>
      <c r="D38" s="20" t="s">
        <v>64</v>
      </c>
      <c r="E38" s="18" t="s">
        <v>65</v>
      </c>
      <c r="F38" s="25">
        <v>7461</v>
      </c>
      <c r="G38" s="25"/>
      <c r="H38" s="30">
        <f>F38*20/100</f>
        <v>1492.2</v>
      </c>
    </row>
    <row r="39" spans="2:8" s="14" customFormat="1" ht="22.9" customHeight="1" x14ac:dyDescent="0.35">
      <c r="B39" s="17">
        <v>45442</v>
      </c>
      <c r="C39" s="18">
        <v>5011527</v>
      </c>
      <c r="D39" s="20" t="s">
        <v>23</v>
      </c>
      <c r="E39" s="18" t="s">
        <v>24</v>
      </c>
      <c r="F39" s="25">
        <v>1302</v>
      </c>
      <c r="G39" s="26"/>
      <c r="H39" s="30">
        <f>F39*20/100</f>
        <v>260.39999999999998</v>
      </c>
    </row>
    <row r="40" spans="2:8" s="14" customFormat="1" ht="22.9" customHeight="1" x14ac:dyDescent="0.35">
      <c r="B40" s="17">
        <v>45442</v>
      </c>
      <c r="C40" s="18">
        <v>5011529</v>
      </c>
      <c r="D40" s="20" t="s">
        <v>68</v>
      </c>
      <c r="E40" s="18" t="s">
        <v>69</v>
      </c>
      <c r="F40" s="25">
        <v>5004</v>
      </c>
      <c r="G40" s="28"/>
      <c r="H40" s="30">
        <f>F40*20/100</f>
        <v>1000.8</v>
      </c>
    </row>
    <row r="41" spans="2:8" s="14" customFormat="1" ht="22.9" customHeight="1" x14ac:dyDescent="0.35">
      <c r="B41" s="17">
        <v>45453</v>
      </c>
      <c r="C41" s="18">
        <v>5011537</v>
      </c>
      <c r="D41" s="20" t="s">
        <v>71</v>
      </c>
      <c r="E41" s="18" t="s">
        <v>70</v>
      </c>
      <c r="F41" s="25">
        <v>4041</v>
      </c>
      <c r="G41" s="26">
        <f t="shared" ref="G41:G44" si="3">F41*20/100</f>
        <v>808.2</v>
      </c>
      <c r="H41" s="30"/>
    </row>
    <row r="42" spans="2:8" s="14" customFormat="1" ht="22.9" customHeight="1" x14ac:dyDescent="0.35">
      <c r="B42" s="17">
        <v>45453</v>
      </c>
      <c r="C42" s="18">
        <v>5011538</v>
      </c>
      <c r="D42" s="20" t="s">
        <v>14</v>
      </c>
      <c r="E42" s="18" t="s">
        <v>13</v>
      </c>
      <c r="F42" s="25">
        <v>9909</v>
      </c>
      <c r="G42" s="26">
        <f t="shared" si="3"/>
        <v>1981.8</v>
      </c>
      <c r="H42" s="30"/>
    </row>
    <row r="43" spans="2:8" s="14" customFormat="1" ht="22.9" customHeight="1" x14ac:dyDescent="0.35">
      <c r="B43" s="17">
        <v>45462</v>
      </c>
      <c r="C43" s="18">
        <v>5011552</v>
      </c>
      <c r="D43" s="20" t="s">
        <v>72</v>
      </c>
      <c r="E43" s="18" t="s">
        <v>15</v>
      </c>
      <c r="F43" s="25">
        <v>10554</v>
      </c>
      <c r="G43" s="26">
        <f t="shared" si="3"/>
        <v>2110.8000000000002</v>
      </c>
      <c r="H43" s="30"/>
    </row>
    <row r="44" spans="2:8" s="14" customFormat="1" ht="22.9" customHeight="1" x14ac:dyDescent="0.35">
      <c r="B44" s="17">
        <v>45462</v>
      </c>
      <c r="C44" s="18">
        <v>5011553</v>
      </c>
      <c r="D44" s="20" t="s">
        <v>41</v>
      </c>
      <c r="E44" s="18" t="s">
        <v>40</v>
      </c>
      <c r="F44" s="25">
        <v>4006</v>
      </c>
      <c r="G44" s="26">
        <f t="shared" si="3"/>
        <v>801.2</v>
      </c>
      <c r="H44" s="30"/>
    </row>
    <row r="45" spans="2:8" s="14" customFormat="1" ht="22.9" customHeight="1" x14ac:dyDescent="0.35">
      <c r="B45" s="17">
        <v>45463</v>
      </c>
      <c r="C45" s="18">
        <v>5011557</v>
      </c>
      <c r="D45" s="20" t="s">
        <v>73</v>
      </c>
      <c r="E45" s="18" t="s">
        <v>74</v>
      </c>
      <c r="F45" s="25">
        <v>3360</v>
      </c>
      <c r="G45" s="26"/>
      <c r="H45" s="30">
        <f t="shared" ref="H45" si="4">F45*20/100</f>
        <v>672</v>
      </c>
    </row>
    <row r="46" spans="2:8" s="14" customFormat="1" ht="22.9" customHeight="1" x14ac:dyDescent="0.35">
      <c r="B46" s="17">
        <v>45463</v>
      </c>
      <c r="C46" s="18">
        <v>5011556</v>
      </c>
      <c r="D46" s="20" t="s">
        <v>75</v>
      </c>
      <c r="E46" s="18" t="s">
        <v>76</v>
      </c>
      <c r="F46" s="25">
        <v>2034</v>
      </c>
      <c r="G46" s="26">
        <f t="shared" ref="G46" si="5">F46*20/100</f>
        <v>406.8</v>
      </c>
      <c r="H46" s="30"/>
    </row>
    <row r="47" spans="2:8" s="14" customFormat="1" ht="22.9" customHeight="1" x14ac:dyDescent="0.35">
      <c r="B47" s="17">
        <v>45477</v>
      </c>
      <c r="C47" s="18">
        <v>5011571</v>
      </c>
      <c r="D47" s="20" t="s">
        <v>77</v>
      </c>
      <c r="E47" s="18" t="s">
        <v>77</v>
      </c>
      <c r="F47" s="25">
        <v>13314</v>
      </c>
      <c r="G47" s="26"/>
      <c r="H47" s="30">
        <f t="shared" ref="H47:H48" si="6">F47*20/100</f>
        <v>2662.8</v>
      </c>
    </row>
    <row r="48" spans="2:8" s="14" customFormat="1" ht="22.9" customHeight="1" x14ac:dyDescent="0.35">
      <c r="B48" s="17">
        <v>45483</v>
      </c>
      <c r="C48" s="18">
        <v>5011577</v>
      </c>
      <c r="D48" s="20" t="s">
        <v>78</v>
      </c>
      <c r="E48" s="18" t="s">
        <v>79</v>
      </c>
      <c r="F48" s="25">
        <v>2366</v>
      </c>
      <c r="G48" s="26"/>
      <c r="H48" s="30">
        <f t="shared" si="6"/>
        <v>473.2</v>
      </c>
    </row>
    <row r="49" spans="2:9" s="14" customFormat="1" ht="22.9" customHeight="1" x14ac:dyDescent="0.35">
      <c r="B49" s="17"/>
      <c r="C49" s="18"/>
      <c r="D49" s="20"/>
      <c r="E49" s="18"/>
      <c r="F49" s="25"/>
      <c r="G49" s="26"/>
      <c r="H49" s="30"/>
    </row>
    <row r="50" spans="2:9" s="14" customFormat="1" ht="22.9" customHeight="1" x14ac:dyDescent="0.35">
      <c r="B50" s="32"/>
      <c r="C50" s="19"/>
      <c r="D50" s="33"/>
      <c r="E50" s="19"/>
      <c r="F50" s="28"/>
      <c r="G50" s="34"/>
      <c r="H50" s="35"/>
    </row>
    <row r="51" spans="2:9" s="14" customFormat="1" ht="22.9" customHeight="1" x14ac:dyDescent="0.35">
      <c r="B51" s="32"/>
      <c r="C51" s="19"/>
      <c r="D51" s="33"/>
      <c r="E51" s="19"/>
      <c r="F51" s="28"/>
      <c r="G51" s="34"/>
      <c r="H51" s="35"/>
    </row>
    <row r="52" spans="2:9" s="14" customFormat="1" ht="22.9" customHeight="1" x14ac:dyDescent="0.35">
      <c r="B52" s="32"/>
      <c r="C52" s="19"/>
      <c r="D52" s="33"/>
      <c r="E52" s="19"/>
      <c r="F52" s="40"/>
      <c r="G52" s="41"/>
      <c r="H52" s="35"/>
    </row>
    <row r="53" spans="2:9" s="9" customFormat="1" ht="22.9" customHeight="1" x14ac:dyDescent="0.35">
      <c r="B53" s="36"/>
      <c r="C53" s="37" t="s">
        <v>35</v>
      </c>
      <c r="D53" s="39"/>
      <c r="E53" s="48" t="s">
        <v>0</v>
      </c>
      <c r="F53" s="31">
        <f>SUM(F6:F49)</f>
        <v>235689.8</v>
      </c>
      <c r="G53" s="31">
        <f>SUM(G6:G49)</f>
        <v>7533.8</v>
      </c>
      <c r="H53" s="27">
        <f>SUM(H6:H49)</f>
        <v>39604.160000000003</v>
      </c>
      <c r="I53" s="12"/>
    </row>
    <row r="54" spans="2:9" s="9" customFormat="1" ht="22.9" customHeight="1" x14ac:dyDescent="0.35">
      <c r="B54" s="36"/>
      <c r="C54" s="37"/>
      <c r="D54" s="39"/>
      <c r="E54" s="49" t="s">
        <v>2</v>
      </c>
      <c r="F54" s="27">
        <f>F53*20%</f>
        <v>47137.96</v>
      </c>
      <c r="G54" s="21">
        <f>+G53*20%</f>
        <v>1506.7600000000002</v>
      </c>
      <c r="H54" s="45">
        <f>H53*20%</f>
        <v>7920.8320000000012</v>
      </c>
      <c r="I54" s="12"/>
    </row>
    <row r="55" spans="2:9" s="9" customFormat="1" ht="22.9" customHeight="1" x14ac:dyDescent="0.35">
      <c r="B55" s="36"/>
      <c r="C55" s="37"/>
      <c r="D55" s="39"/>
      <c r="E55" s="49" t="s">
        <v>1</v>
      </c>
      <c r="F55" s="27">
        <f>F53+F54</f>
        <v>282827.76</v>
      </c>
      <c r="G55" s="46">
        <f>G53+G54</f>
        <v>9040.5600000000013</v>
      </c>
      <c r="H55" s="47">
        <f>H53+H54</f>
        <v>47524.992000000006</v>
      </c>
      <c r="I55" s="13"/>
    </row>
    <row r="56" spans="2:9" s="9" customFormat="1" ht="22.9" customHeight="1" x14ac:dyDescent="0.35">
      <c r="B56" s="38"/>
      <c r="C56" s="38"/>
      <c r="D56" s="38"/>
      <c r="E56" s="42"/>
      <c r="F56" s="43"/>
      <c r="G56" s="42"/>
      <c r="H56" s="44"/>
    </row>
    <row r="57" spans="2:9" ht="15.75" x14ac:dyDescent="0.25">
      <c r="B57" s="5"/>
      <c r="C57" s="6"/>
      <c r="D57" s="6"/>
    </row>
    <row r="58" spans="2:9" ht="15.75" x14ac:dyDescent="0.25">
      <c r="B58" s="5"/>
      <c r="C58" s="6"/>
      <c r="D58" s="6"/>
    </row>
    <row r="59" spans="2:9" ht="15.75" x14ac:dyDescent="0.25">
      <c r="B59" s="6"/>
      <c r="C59" s="6"/>
      <c r="D59" s="6"/>
    </row>
    <row r="60" spans="2:9" ht="15.75" x14ac:dyDescent="0.25">
      <c r="B60" s="7"/>
      <c r="C60" s="7"/>
      <c r="D60" s="7"/>
      <c r="G60" s="8"/>
    </row>
    <row r="61" spans="2:9" ht="20.25" x14ac:dyDescent="0.3">
      <c r="B61" s="1"/>
      <c r="C61" s="1"/>
      <c r="D61" s="1"/>
      <c r="E61" s="1"/>
      <c r="F61" s="1"/>
      <c r="G61" s="1"/>
      <c r="H61" s="3"/>
    </row>
    <row r="62" spans="2:9" ht="20.25" x14ac:dyDescent="0.3">
      <c r="B62" s="1"/>
      <c r="C62" s="1"/>
      <c r="D62" s="1"/>
      <c r="E62" s="1"/>
      <c r="F62" s="1"/>
      <c r="G62" s="1"/>
      <c r="H62" s="2"/>
    </row>
    <row r="63" spans="2:9" ht="20.25" x14ac:dyDescent="0.3">
      <c r="B63" s="1"/>
      <c r="C63" s="1"/>
      <c r="D63" s="1"/>
      <c r="E63" s="1"/>
      <c r="F63" s="1"/>
      <c r="G63" s="1"/>
      <c r="H63" s="2"/>
    </row>
    <row r="64" spans="2:9" ht="20.25" x14ac:dyDescent="0.3">
      <c r="B64" s="1"/>
      <c r="C64" s="1"/>
      <c r="D64" s="1"/>
      <c r="E64" s="7"/>
      <c r="F64" s="1"/>
      <c r="G64" s="1"/>
      <c r="H64" s="3"/>
    </row>
    <row r="67" spans="1:6" x14ac:dyDescent="0.25">
      <c r="A67" s="4"/>
      <c r="B67" s="4"/>
      <c r="C67" s="4"/>
      <c r="D67" s="4"/>
      <c r="E67" s="4"/>
      <c r="F67" s="4"/>
    </row>
  </sheetData>
  <mergeCells count="2">
    <mergeCell ref="B1:H1"/>
    <mergeCell ref="B3:H3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Propriétaire</dc:creator>
  <cp:lastModifiedBy>AF GROS</cp:lastModifiedBy>
  <cp:lastPrinted>2024-07-25T07:50:42Z</cp:lastPrinted>
  <dcterms:created xsi:type="dcterms:W3CDTF">2008-12-15T10:39:24Z</dcterms:created>
  <dcterms:modified xsi:type="dcterms:W3CDTF">2024-07-25T08:03:49Z</dcterms:modified>
</cp:coreProperties>
</file>