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2 PION  Le Meilleur du Vin\2025\"/>
    </mc:Choice>
  </mc:AlternateContent>
  <xr:revisionPtr revIDLastSave="0" documentId="13_ncr:1_{0A6FBB1F-A86C-4C3F-9B85-D259F756A788}" xr6:coauthVersionLast="47" xr6:coauthVersionMax="47" xr10:uidLastSave="{00000000-0000-0000-0000-000000000000}"/>
  <bookViews>
    <workbookView xWindow="-28920" yWindow="-120" windowWidth="29040" windowHeight="15720" xr2:uid="{177E6476-E878-41B1-8961-15739E8852B0}"/>
  </bookViews>
  <sheets>
    <sheet name="ETAT 31-0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H34" i="1" l="1"/>
  <c r="H31" i="1"/>
  <c r="H37" i="1"/>
  <c r="G36" i="1"/>
  <c r="H35" i="1"/>
  <c r="H27" i="1"/>
  <c r="H24" i="1"/>
  <c r="G33" i="1"/>
  <c r="H32" i="1"/>
  <c r="H30" i="1"/>
  <c r="H29" i="1"/>
  <c r="G28" i="1"/>
  <c r="H25" i="1"/>
  <c r="H26" i="1"/>
  <c r="H20" i="1"/>
  <c r="H19" i="1"/>
  <c r="H16" i="1"/>
  <c r="H23" i="1"/>
  <c r="H22" i="1" l="1"/>
  <c r="H11" i="1"/>
  <c r="H21" i="1"/>
  <c r="H17" i="1"/>
  <c r="H8" i="1"/>
  <c r="H15" i="1"/>
  <c r="H10" i="1"/>
  <c r="G41" i="1" l="1"/>
  <c r="H9" i="1"/>
  <c r="H12" i="1"/>
  <c r="H14" i="1"/>
  <c r="H13" i="1"/>
  <c r="H7" i="1"/>
  <c r="H6" i="1"/>
  <c r="F41" i="1"/>
  <c r="G42" i="1" l="1"/>
  <c r="G43" i="1" s="1"/>
  <c r="H42" i="1"/>
  <c r="H43" i="1" s="1"/>
  <c r="F42" i="1"/>
  <c r="F43" i="1" s="1"/>
</calcChain>
</file>

<file path=xl/sharedStrings.xml><?xml version="1.0" encoding="utf-8"?>
<sst xmlns="http://schemas.openxmlformats.org/spreadsheetml/2006/main" count="79" uniqueCount="71">
  <si>
    <t>PION - LE MEILLEUR DU VIN</t>
  </si>
  <si>
    <t>DATE</t>
  </si>
  <si>
    <t>N° facture</t>
  </si>
  <si>
    <t>CODE CLIENT</t>
  </si>
  <si>
    <t>Nom Client</t>
  </si>
  <si>
    <t>MONTANT HT</t>
  </si>
  <si>
    <t>COM EN ATTENTE</t>
  </si>
  <si>
    <t>COM A REGLER</t>
  </si>
  <si>
    <t>PLAISVI</t>
  </si>
  <si>
    <t>BERTOSSI RAYNAL PLAISIR DU VIN</t>
  </si>
  <si>
    <t xml:space="preserve">                             </t>
  </si>
  <si>
    <t>TOTAL HT</t>
  </si>
  <si>
    <t>TVA 20%</t>
  </si>
  <si>
    <t>TTC</t>
  </si>
  <si>
    <t>HAAITZA</t>
  </si>
  <si>
    <t xml:space="preserve">HOTEL HAAITZA </t>
  </si>
  <si>
    <t>LEGABRI</t>
  </si>
  <si>
    <t>LE GABRIEL</t>
  </si>
  <si>
    <t>RYDIVEN</t>
  </si>
  <si>
    <t>LE RYDIVEN</t>
  </si>
  <si>
    <t>GAMRH</t>
  </si>
  <si>
    <t>GAMA RH</t>
  </si>
  <si>
    <t>DOMAINE AF GROS - ETAT DES VENTES AU 31 JUILLET 2025</t>
  </si>
  <si>
    <t>JEUPAUM</t>
  </si>
  <si>
    <t>AUBERGE DU JEU DE PAUME</t>
  </si>
  <si>
    <t>SPIRITS</t>
  </si>
  <si>
    <t>SPIRIT SERVICES</t>
  </si>
  <si>
    <t>STJAMES</t>
  </si>
  <si>
    <t>SAINT JAMES PARIS</t>
  </si>
  <si>
    <t>CLOSMIL</t>
  </si>
  <si>
    <t>CLOS DES MILLÉSIMES</t>
  </si>
  <si>
    <t>FILIPSW</t>
  </si>
  <si>
    <t>FILIPS WINE</t>
  </si>
  <si>
    <t>RESMESS</t>
  </si>
  <si>
    <t>CHÂTEAU DE LA MESSARDIERE</t>
  </si>
  <si>
    <t>LESAMIS</t>
  </si>
  <si>
    <t>LES AMIS DE L'AMI LOUIS</t>
  </si>
  <si>
    <t>NOMICOS</t>
  </si>
  <si>
    <t>HELENRE</t>
  </si>
  <si>
    <t>RESTAURANT HELEN</t>
  </si>
  <si>
    <t>ENSEIBO</t>
  </si>
  <si>
    <t>L'ENSEIGNE DU BORDEAUX</t>
  </si>
  <si>
    <t>CAVESOP</t>
  </si>
  <si>
    <t>LA CAVE DE SOPHIE</t>
  </si>
  <si>
    <t>Retour de la commande le 25/03/2025 - AVOIR TOTAL</t>
  </si>
  <si>
    <t>BONGEOR</t>
  </si>
  <si>
    <t>AU BON GEORGES</t>
  </si>
  <si>
    <t>CAVEAMA</t>
  </si>
  <si>
    <t>CAVE DE LA VILLE D'AVRAY</t>
  </si>
  <si>
    <t>CAPEDEN</t>
  </si>
  <si>
    <t>HOTEL DU CAP EDEN ROC</t>
  </si>
  <si>
    <t>BAGTROP</t>
  </si>
  <si>
    <t>BE SAINT TROPEZ</t>
  </si>
  <si>
    <t>MABOURG</t>
  </si>
  <si>
    <t>MA BOURGOGNE</t>
  </si>
  <si>
    <t>IDEALWI</t>
  </si>
  <si>
    <t>IDEALWINE</t>
  </si>
  <si>
    <t>RESERVE</t>
  </si>
  <si>
    <t>LA RESERVE</t>
  </si>
  <si>
    <t>CHERRY</t>
  </si>
  <si>
    <t>CAVEGOL</t>
  </si>
  <si>
    <t>IOTA CAVE DU GOLFE</t>
  </si>
  <si>
    <t>BE ST TROPEZ</t>
  </si>
  <si>
    <t>ZUMAST</t>
  </si>
  <si>
    <t>ZUMA ST TROPEZ</t>
  </si>
  <si>
    <t>03/06/20205</t>
  </si>
  <si>
    <t>CHEVREO</t>
  </si>
  <si>
    <t>CHÂTEAU DE LA CHEVRE D'OR</t>
  </si>
  <si>
    <t>KHRISTI</t>
  </si>
  <si>
    <t>KHRISTIEN'S</t>
  </si>
  <si>
    <t>SNC RYDIVEN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</si>
</sst>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\-??\ [$€-40C]_-;_-@_-"/>
    <numFmt numFmtId="166" formatCode="_-* #,##0.00\ [$€-40C]_-;\-* #,##0.00\ [$€-40C]_-;_-* &quot;-&quot;??\ [$€-40C]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color rgb="FFC00000"/>
      <name val="Arial"/>
      <family val="2"/>
    </font>
    <font>
      <b/>
      <sz val="20"/>
      <color indexed="12"/>
      <name val="Arial"/>
      <family val="2"/>
    </font>
    <font>
      <b/>
      <sz val="24"/>
      <color indexed="12"/>
      <name val="Arial"/>
      <family val="2"/>
    </font>
    <font>
      <sz val="18"/>
      <color theme="1"/>
      <name val="Aptos Narrow"/>
      <family val="2"/>
      <scheme val="minor"/>
    </font>
    <font>
      <sz val="1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sz val="16"/>
      <color rgb="FFFF0000"/>
      <name val="Arial"/>
      <family val="2"/>
    </font>
    <font>
      <sz val="16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6" fillId="2" borderId="0" xfId="1" applyFont="1" applyFill="1"/>
    <xf numFmtId="0" fontId="7" fillId="2" borderId="0" xfId="1" applyFont="1" applyFill="1" applyAlignment="1">
      <alignment horizontal="center" wrapText="1"/>
    </xf>
    <xf numFmtId="0" fontId="6" fillId="2" borderId="0" xfId="1" applyFont="1" applyFill="1" applyAlignment="1">
      <alignment wrapText="1"/>
    </xf>
    <xf numFmtId="0" fontId="8" fillId="0" borderId="0" xfId="0" applyFont="1"/>
    <xf numFmtId="0" fontId="9" fillId="0" borderId="0" xfId="1" applyFont="1"/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9" fontId="9" fillId="0" borderId="0" xfId="1" applyNumberFormat="1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2" fontId="10" fillId="0" borderId="0" xfId="1" applyNumberFormat="1" applyFont="1" applyAlignment="1">
      <alignment horizontal="center"/>
    </xf>
    <xf numFmtId="2" fontId="11" fillId="0" borderId="0" xfId="1" applyNumberFormat="1" applyFont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1" xfId="1" applyFont="1" applyBorder="1" applyAlignment="1">
      <alignment horizontal="left"/>
    </xf>
    <xf numFmtId="164" fontId="10" fillId="0" borderId="4" xfId="1" applyNumberFormat="1" applyFont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44" fontId="8" fillId="0" borderId="0" xfId="0" applyNumberFormat="1" applyFont="1"/>
    <xf numFmtId="0" fontId="10" fillId="0" borderId="5" xfId="1" applyFont="1" applyBorder="1" applyAlignment="1">
      <alignment horizontal="left"/>
    </xf>
    <xf numFmtId="165" fontId="14" fillId="0" borderId="1" xfId="1" applyNumberFormat="1" applyFont="1" applyBorder="1" applyAlignment="1">
      <alignment horizontal="right" vertical="center"/>
    </xf>
    <xf numFmtId="44" fontId="10" fillId="0" borderId="1" xfId="1" applyNumberFormat="1" applyFont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44" fontId="11" fillId="3" borderId="1" xfId="1" applyNumberFormat="1" applyFont="1" applyFill="1" applyBorder="1" applyAlignment="1">
      <alignment horizontal="right"/>
    </xf>
    <xf numFmtId="166" fontId="8" fillId="0" borderId="0" xfId="0" applyNumberFormat="1" applyFont="1"/>
    <xf numFmtId="0" fontId="1" fillId="0" borderId="0" xfId="0" applyFont="1"/>
    <xf numFmtId="0" fontId="1" fillId="0" borderId="6" xfId="0" applyFont="1" applyBorder="1"/>
    <xf numFmtId="164" fontId="1" fillId="0" borderId="6" xfId="0" applyNumberFormat="1" applyFont="1" applyBorder="1"/>
    <xf numFmtId="0" fontId="2" fillId="0" borderId="6" xfId="0" applyFont="1" applyBorder="1"/>
    <xf numFmtId="14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2" fontId="0" fillId="0" borderId="0" xfId="0" applyNumberFormat="1"/>
    <xf numFmtId="0" fontId="4" fillId="0" borderId="0" xfId="1"/>
    <xf numFmtId="2" fontId="17" fillId="0" borderId="0" xfId="1" applyNumberFormat="1" applyFont="1" applyAlignment="1">
      <alignment horizontal="center"/>
    </xf>
    <xf numFmtId="2" fontId="18" fillId="0" borderId="0" xfId="1" applyNumberFormat="1" applyFont="1" applyAlignment="1">
      <alignment horizontal="center"/>
    </xf>
    <xf numFmtId="0" fontId="3" fillId="0" borderId="0" xfId="0" applyFont="1"/>
    <xf numFmtId="0" fontId="20" fillId="0" borderId="7" xfId="0" applyFont="1" applyBorder="1"/>
    <xf numFmtId="0" fontId="20" fillId="0" borderId="0" xfId="0" applyFont="1"/>
    <xf numFmtId="1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Border="1" applyAlignment="1">
      <alignment horizontal="center"/>
    </xf>
    <xf numFmtId="0" fontId="19" fillId="0" borderId="7" xfId="0" applyFont="1" applyBorder="1"/>
    <xf numFmtId="0" fontId="19" fillId="0" borderId="0" xfId="0" applyFont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  <xf numFmtId="164" fontId="19" fillId="0" borderId="8" xfId="1" applyNumberFormat="1" applyFont="1" applyBorder="1" applyAlignment="1">
      <alignment horizontal="center" vertical="center"/>
    </xf>
    <xf numFmtId="164" fontId="19" fillId="0" borderId="5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7B30A31B-FEA4-4437-89E8-05984BC9E2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68E1-45DF-4A26-80CB-CF9067DC5811}">
  <sheetPr>
    <pageSetUpPr fitToPage="1"/>
  </sheetPr>
  <dimension ref="A1:M55"/>
  <sheetViews>
    <sheetView tabSelected="1" topLeftCell="A29" zoomScaleNormal="100" workbookViewId="0">
      <selection activeCell="J51" sqref="J51"/>
    </sheetView>
  </sheetViews>
  <sheetFormatPr baseColWidth="10" defaultColWidth="11.28515625" defaultRowHeight="15" x14ac:dyDescent="0.25"/>
  <cols>
    <col min="1" max="1" width="5.28515625" customWidth="1"/>
    <col min="2" max="2" width="19.7109375" customWidth="1"/>
    <col min="3" max="3" width="17.140625" customWidth="1"/>
    <col min="4" max="4" width="21" customWidth="1"/>
    <col min="5" max="5" width="45.85546875" customWidth="1"/>
    <col min="6" max="6" width="27.85546875" customWidth="1"/>
    <col min="7" max="7" width="22.85546875" customWidth="1"/>
    <col min="8" max="8" width="25.28515625" customWidth="1"/>
    <col min="9" max="9" width="18.7109375" bestFit="1" customWidth="1"/>
  </cols>
  <sheetData>
    <row r="1" spans="2:13" ht="26.25" x14ac:dyDescent="0.4">
      <c r="B1" s="58" t="s">
        <v>0</v>
      </c>
      <c r="C1" s="58"/>
      <c r="D1" s="58"/>
      <c r="E1" s="58"/>
      <c r="F1" s="58"/>
      <c r="G1" s="58"/>
      <c r="H1" s="58"/>
      <c r="I1" s="1"/>
    </row>
    <row r="2" spans="2:13" ht="8.25" customHeight="1" x14ac:dyDescent="0.4">
      <c r="B2" s="2"/>
      <c r="C2" s="2"/>
      <c r="D2" s="2"/>
      <c r="E2" s="2"/>
      <c r="F2" s="2"/>
      <c r="G2" s="2"/>
      <c r="H2" s="2"/>
      <c r="I2" s="2"/>
    </row>
    <row r="3" spans="2:13" s="4" customFormat="1" ht="27" customHeight="1" x14ac:dyDescent="0.4">
      <c r="B3" s="59" t="s">
        <v>22</v>
      </c>
      <c r="C3" s="59"/>
      <c r="D3" s="59"/>
      <c r="E3" s="59"/>
      <c r="F3" s="59"/>
      <c r="G3" s="59"/>
      <c r="H3" s="59"/>
      <c r="I3" s="3"/>
    </row>
    <row r="4" spans="2:13" s="4" customFormat="1" ht="22.9" customHeight="1" x14ac:dyDescent="0.4">
      <c r="B4" s="5"/>
      <c r="C4" s="5"/>
      <c r="D4" s="5"/>
      <c r="E4" s="5"/>
      <c r="F4" s="5"/>
      <c r="G4" s="5"/>
      <c r="H4" s="5"/>
      <c r="I4" s="5"/>
    </row>
    <row r="5" spans="2:13" s="4" customFormat="1" ht="55.15" customHeight="1" x14ac:dyDescent="0.4"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8" t="s">
        <v>6</v>
      </c>
      <c r="H5" s="9" t="s">
        <v>7</v>
      </c>
      <c r="I5" s="10"/>
    </row>
    <row r="6" spans="2:13" s="16" customFormat="1" ht="22.9" customHeight="1" x14ac:dyDescent="0.35">
      <c r="B6" s="53">
        <v>45462</v>
      </c>
      <c r="C6" s="18">
        <v>5011553</v>
      </c>
      <c r="D6" s="18" t="s">
        <v>8</v>
      </c>
      <c r="E6" s="18" t="s">
        <v>9</v>
      </c>
      <c r="F6" s="54">
        <v>4006</v>
      </c>
      <c r="G6" s="55"/>
      <c r="H6" s="15">
        <f>F6*20/100</f>
        <v>801.2</v>
      </c>
      <c r="I6" s="56"/>
      <c r="J6" s="57"/>
      <c r="K6" s="57"/>
      <c r="L6" s="57"/>
      <c r="M6" s="57"/>
    </row>
    <row r="7" spans="2:13" s="16" customFormat="1" ht="22.9" customHeight="1" x14ac:dyDescent="0.35">
      <c r="B7" s="11">
        <v>45615</v>
      </c>
      <c r="C7" s="12">
        <v>5011653</v>
      </c>
      <c r="D7" s="18" t="s">
        <v>14</v>
      </c>
      <c r="E7" s="12" t="s">
        <v>15</v>
      </c>
      <c r="F7" s="13">
        <v>609</v>
      </c>
      <c r="G7" s="19"/>
      <c r="H7" s="15">
        <f>F7*20/100</f>
        <v>121.8</v>
      </c>
      <c r="I7" s="51"/>
      <c r="J7" s="52"/>
    </row>
    <row r="8" spans="2:13" s="16" customFormat="1" ht="22.9" customHeight="1" x14ac:dyDescent="0.35">
      <c r="B8" s="11">
        <v>45629</v>
      </c>
      <c r="C8" s="12">
        <v>5011691</v>
      </c>
      <c r="D8" s="18" t="s">
        <v>18</v>
      </c>
      <c r="E8" s="12" t="s">
        <v>19</v>
      </c>
      <c r="F8" s="13">
        <v>450</v>
      </c>
      <c r="G8" s="19"/>
      <c r="H8" s="15">
        <f>F8*20/100</f>
        <v>90</v>
      </c>
      <c r="I8" s="52"/>
      <c r="J8" s="52"/>
    </row>
    <row r="9" spans="2:13" s="16" customFormat="1" ht="22.9" customHeight="1" x14ac:dyDescent="0.35">
      <c r="B9" s="11">
        <v>45629</v>
      </c>
      <c r="C9" s="12">
        <v>5011693</v>
      </c>
      <c r="D9" s="18" t="s">
        <v>16</v>
      </c>
      <c r="E9" s="12" t="s">
        <v>17</v>
      </c>
      <c r="F9" s="13">
        <v>1126</v>
      </c>
      <c r="G9" s="19"/>
      <c r="H9" s="15">
        <f t="shared" ref="H9:H11" si="0">F9*20/100</f>
        <v>225.2</v>
      </c>
      <c r="I9" s="52"/>
      <c r="J9" s="52"/>
    </row>
    <row r="10" spans="2:13" s="16" customFormat="1" ht="22.9" customHeight="1" x14ac:dyDescent="0.35">
      <c r="B10" s="11">
        <v>45629</v>
      </c>
      <c r="C10" s="12">
        <v>5011697</v>
      </c>
      <c r="D10" s="18" t="s">
        <v>20</v>
      </c>
      <c r="E10" s="12" t="s">
        <v>21</v>
      </c>
      <c r="F10" s="13">
        <v>5751</v>
      </c>
      <c r="G10" s="19"/>
      <c r="H10" s="15">
        <f t="shared" si="0"/>
        <v>1150.2</v>
      </c>
      <c r="I10" s="52"/>
      <c r="J10" s="52"/>
    </row>
    <row r="11" spans="2:13" s="16" customFormat="1" ht="22.9" customHeight="1" x14ac:dyDescent="0.35">
      <c r="B11" s="11">
        <v>45670</v>
      </c>
      <c r="C11" s="12">
        <v>5011756</v>
      </c>
      <c r="D11" s="18" t="s">
        <v>23</v>
      </c>
      <c r="E11" s="12" t="s">
        <v>24</v>
      </c>
      <c r="F11" s="13">
        <v>1149</v>
      </c>
      <c r="G11" s="19"/>
      <c r="H11" s="15">
        <f t="shared" si="0"/>
        <v>229.8</v>
      </c>
      <c r="I11" s="52"/>
      <c r="J11" s="52"/>
    </row>
    <row r="12" spans="2:13" s="16" customFormat="1" ht="22.9" customHeight="1" x14ac:dyDescent="0.35">
      <c r="B12" s="11">
        <v>45684</v>
      </c>
      <c r="C12" s="12">
        <v>5011770</v>
      </c>
      <c r="D12" s="18" t="s">
        <v>25</v>
      </c>
      <c r="E12" s="12" t="s">
        <v>26</v>
      </c>
      <c r="F12" s="13">
        <v>1659</v>
      </c>
      <c r="G12" s="19"/>
      <c r="H12" s="15">
        <f>F12*20/100</f>
        <v>331.8</v>
      </c>
      <c r="I12" s="52"/>
      <c r="J12" s="52"/>
    </row>
    <row r="13" spans="2:13" s="16" customFormat="1" ht="22.9" customHeight="1" x14ac:dyDescent="0.35">
      <c r="B13" s="11">
        <v>45684</v>
      </c>
      <c r="C13" s="12">
        <v>5011768</v>
      </c>
      <c r="D13" s="18" t="s">
        <v>27</v>
      </c>
      <c r="E13" s="12" t="s">
        <v>28</v>
      </c>
      <c r="F13" s="13">
        <v>2722</v>
      </c>
      <c r="G13" s="19"/>
      <c r="H13" s="15">
        <f>F13*20/100</f>
        <v>544.4</v>
      </c>
    </row>
    <row r="14" spans="2:13" s="16" customFormat="1" ht="22.9" customHeight="1" x14ac:dyDescent="0.35">
      <c r="B14" s="11">
        <v>45684</v>
      </c>
      <c r="C14" s="12">
        <v>5011767</v>
      </c>
      <c r="D14" s="18" t="s">
        <v>29</v>
      </c>
      <c r="E14" s="12" t="s">
        <v>30</v>
      </c>
      <c r="F14" s="13">
        <v>2736</v>
      </c>
      <c r="G14" s="19"/>
      <c r="H14" s="15">
        <f>F14*20/100</f>
        <v>547.20000000000005</v>
      </c>
    </row>
    <row r="15" spans="2:13" s="16" customFormat="1" ht="22.9" customHeight="1" x14ac:dyDescent="0.35">
      <c r="B15" s="11">
        <v>45684</v>
      </c>
      <c r="C15" s="12">
        <v>5011766</v>
      </c>
      <c r="D15" s="18" t="s">
        <v>31</v>
      </c>
      <c r="E15" s="12" t="s">
        <v>32</v>
      </c>
      <c r="F15" s="13">
        <v>4440</v>
      </c>
      <c r="G15" s="19"/>
      <c r="H15" s="15">
        <f>F15*20/100</f>
        <v>888</v>
      </c>
    </row>
    <row r="16" spans="2:13" s="16" customFormat="1" ht="22.9" customHeight="1" x14ac:dyDescent="0.35">
      <c r="B16" s="11">
        <v>45707</v>
      </c>
      <c r="C16" s="12">
        <v>5011790</v>
      </c>
      <c r="D16" s="18" t="s">
        <v>33</v>
      </c>
      <c r="E16" s="12" t="s">
        <v>34</v>
      </c>
      <c r="F16" s="13">
        <v>12528</v>
      </c>
      <c r="G16" s="19"/>
      <c r="H16" s="15">
        <f>F16*20/100</f>
        <v>2505.6</v>
      </c>
    </row>
    <row r="17" spans="2:8" s="16" customFormat="1" ht="22.9" customHeight="1" x14ac:dyDescent="0.35">
      <c r="B17" s="11">
        <v>45707</v>
      </c>
      <c r="C17" s="12">
        <v>5011791</v>
      </c>
      <c r="D17" s="18" t="s">
        <v>35</v>
      </c>
      <c r="E17" s="12" t="s">
        <v>36</v>
      </c>
      <c r="F17" s="13">
        <v>3949</v>
      </c>
      <c r="G17" s="19"/>
      <c r="H17" s="15">
        <f t="shared" ref="H17" si="1">F17*20/100</f>
        <v>789.8</v>
      </c>
    </row>
    <row r="18" spans="2:8" s="16" customFormat="1" ht="22.9" customHeight="1" x14ac:dyDescent="0.35">
      <c r="B18" s="11">
        <v>45707</v>
      </c>
      <c r="C18" s="12">
        <v>5011792</v>
      </c>
      <c r="D18" s="18" t="s">
        <v>37</v>
      </c>
      <c r="E18" s="12" t="s">
        <v>37</v>
      </c>
      <c r="F18" s="13">
        <v>4278</v>
      </c>
      <c r="G18" s="60" t="s">
        <v>44</v>
      </c>
      <c r="H18" s="61"/>
    </row>
    <row r="19" spans="2:8" s="16" customFormat="1" ht="22.9" customHeight="1" x14ac:dyDescent="0.35">
      <c r="B19" s="11">
        <v>45707</v>
      </c>
      <c r="C19" s="12">
        <v>5011793</v>
      </c>
      <c r="D19" s="18" t="s">
        <v>38</v>
      </c>
      <c r="E19" s="12" t="s">
        <v>39</v>
      </c>
      <c r="F19" s="13">
        <v>2758</v>
      </c>
      <c r="G19" s="19"/>
      <c r="H19" s="15">
        <f t="shared" ref="H19:H20" si="2">F19*20/100</f>
        <v>551.6</v>
      </c>
    </row>
    <row r="20" spans="2:8" s="16" customFormat="1" ht="22.9" customHeight="1" x14ac:dyDescent="0.35">
      <c r="B20" s="11">
        <v>45734</v>
      </c>
      <c r="C20" s="12">
        <v>5011815</v>
      </c>
      <c r="D20" s="18" t="s">
        <v>40</v>
      </c>
      <c r="E20" s="12" t="s">
        <v>41</v>
      </c>
      <c r="F20" s="13">
        <v>8613</v>
      </c>
      <c r="G20" s="19"/>
      <c r="H20" s="15">
        <f t="shared" si="2"/>
        <v>1722.6</v>
      </c>
    </row>
    <row r="21" spans="2:8" s="16" customFormat="1" ht="22.9" customHeight="1" x14ac:dyDescent="0.35">
      <c r="B21" s="11">
        <v>45740</v>
      </c>
      <c r="C21" s="12">
        <v>5011822</v>
      </c>
      <c r="D21" s="18" t="s">
        <v>42</v>
      </c>
      <c r="E21" s="12" t="s">
        <v>43</v>
      </c>
      <c r="F21" s="13">
        <v>3360</v>
      </c>
      <c r="G21" s="19"/>
      <c r="H21" s="15">
        <f>F21*20/100</f>
        <v>672</v>
      </c>
    </row>
    <row r="22" spans="2:8" s="16" customFormat="1" ht="22.9" customHeight="1" x14ac:dyDescent="0.35">
      <c r="B22" s="11">
        <v>45748</v>
      </c>
      <c r="C22" s="12">
        <v>5011836</v>
      </c>
      <c r="D22" s="18" t="s">
        <v>45</v>
      </c>
      <c r="E22" s="12" t="s">
        <v>46</v>
      </c>
      <c r="F22" s="13">
        <v>10161</v>
      </c>
      <c r="G22" s="19"/>
      <c r="H22" s="15">
        <f>F22*20/100</f>
        <v>2032.2</v>
      </c>
    </row>
    <row r="23" spans="2:8" s="16" customFormat="1" ht="22.9" customHeight="1" x14ac:dyDescent="0.35">
      <c r="B23" s="11">
        <v>45748</v>
      </c>
      <c r="C23" s="12">
        <v>5011837</v>
      </c>
      <c r="D23" s="18" t="s">
        <v>47</v>
      </c>
      <c r="E23" s="12" t="s">
        <v>48</v>
      </c>
      <c r="F23" s="13">
        <v>1524</v>
      </c>
      <c r="G23" s="19"/>
      <c r="H23" s="15">
        <f>F23*20/100</f>
        <v>304.8</v>
      </c>
    </row>
    <row r="24" spans="2:8" s="16" customFormat="1" ht="22.9" customHeight="1" x14ac:dyDescent="0.35">
      <c r="B24" s="11">
        <v>45762</v>
      </c>
      <c r="C24" s="12">
        <v>5011855</v>
      </c>
      <c r="D24" s="18" t="s">
        <v>49</v>
      </c>
      <c r="E24" s="12" t="s">
        <v>50</v>
      </c>
      <c r="F24" s="13">
        <v>5370</v>
      </c>
      <c r="G24" s="19"/>
      <c r="H24" s="15">
        <f>F24*20/100</f>
        <v>1074</v>
      </c>
    </row>
    <row r="25" spans="2:8" s="16" customFormat="1" ht="22.9" customHeight="1" x14ac:dyDescent="0.35">
      <c r="B25" s="11">
        <v>45769</v>
      </c>
      <c r="C25" s="12">
        <v>5011861</v>
      </c>
      <c r="D25" s="18" t="s">
        <v>51</v>
      </c>
      <c r="E25" s="12" t="s">
        <v>52</v>
      </c>
      <c r="F25" s="13">
        <v>1128</v>
      </c>
      <c r="G25" s="19"/>
      <c r="H25" s="15">
        <f t="shared" ref="H25:H37" si="3">F25*20/100</f>
        <v>225.6</v>
      </c>
    </row>
    <row r="26" spans="2:8" s="16" customFormat="1" ht="22.9" customHeight="1" x14ac:dyDescent="0.35">
      <c r="B26" s="11">
        <v>45771</v>
      </c>
      <c r="C26" s="12">
        <v>5011863</v>
      </c>
      <c r="D26" s="18" t="s">
        <v>53</v>
      </c>
      <c r="E26" s="12" t="s">
        <v>54</v>
      </c>
      <c r="F26" s="13">
        <v>693</v>
      </c>
      <c r="G26" s="19"/>
      <c r="H26" s="15">
        <f t="shared" si="3"/>
        <v>138.6</v>
      </c>
    </row>
    <row r="27" spans="2:8" s="16" customFormat="1" ht="22.9" customHeight="1" x14ac:dyDescent="0.35">
      <c r="B27" s="11">
        <v>45771</v>
      </c>
      <c r="C27" s="12">
        <v>5011864</v>
      </c>
      <c r="D27" s="18" t="s">
        <v>55</v>
      </c>
      <c r="E27" s="12" t="s">
        <v>56</v>
      </c>
      <c r="F27" s="13">
        <v>8862</v>
      </c>
      <c r="G27" s="19"/>
      <c r="H27" s="15">
        <f t="shared" si="3"/>
        <v>1772.4</v>
      </c>
    </row>
    <row r="28" spans="2:8" s="16" customFormat="1" ht="22.9" customHeight="1" x14ac:dyDescent="0.35">
      <c r="B28" s="11">
        <v>45783</v>
      </c>
      <c r="C28" s="12">
        <v>5011875</v>
      </c>
      <c r="D28" s="18" t="s">
        <v>57</v>
      </c>
      <c r="E28" s="12" t="s">
        <v>58</v>
      </c>
      <c r="F28" s="13">
        <v>6399</v>
      </c>
      <c r="G28" s="19">
        <f t="shared" ref="G28:G36" si="4">F28*20/100</f>
        <v>1279.8</v>
      </c>
      <c r="H28" s="15"/>
    </row>
    <row r="29" spans="2:8" s="16" customFormat="1" ht="22.9" customHeight="1" x14ac:dyDescent="0.35">
      <c r="B29" s="11">
        <v>45789</v>
      </c>
      <c r="C29" s="12">
        <v>5011891</v>
      </c>
      <c r="D29" s="18" t="s">
        <v>59</v>
      </c>
      <c r="E29" s="12" t="s">
        <v>59</v>
      </c>
      <c r="F29" s="13">
        <v>744</v>
      </c>
      <c r="G29" s="19"/>
      <c r="H29" s="15">
        <f t="shared" si="3"/>
        <v>148.80000000000001</v>
      </c>
    </row>
    <row r="30" spans="2:8" s="16" customFormat="1" ht="22.9" customHeight="1" x14ac:dyDescent="0.35">
      <c r="B30" s="11">
        <v>45804</v>
      </c>
      <c r="C30" s="12">
        <v>5011918</v>
      </c>
      <c r="D30" s="18" t="s">
        <v>60</v>
      </c>
      <c r="E30" s="12" t="s">
        <v>61</v>
      </c>
      <c r="F30" s="13">
        <v>912</v>
      </c>
      <c r="G30" s="19"/>
      <c r="H30" s="15">
        <f t="shared" si="3"/>
        <v>182.4</v>
      </c>
    </row>
    <row r="31" spans="2:8" s="16" customFormat="1" ht="22.9" customHeight="1" x14ac:dyDescent="0.35">
      <c r="B31" s="11">
        <v>45804</v>
      </c>
      <c r="C31" s="12">
        <v>5011919</v>
      </c>
      <c r="D31" s="18" t="s">
        <v>51</v>
      </c>
      <c r="E31" s="12" t="s">
        <v>62</v>
      </c>
      <c r="F31" s="13">
        <v>360</v>
      </c>
      <c r="G31" s="19"/>
      <c r="H31" s="15">
        <f t="shared" si="3"/>
        <v>72</v>
      </c>
    </row>
    <row r="32" spans="2:8" s="16" customFormat="1" ht="22.9" customHeight="1" x14ac:dyDescent="0.35">
      <c r="B32" s="11">
        <v>45804</v>
      </c>
      <c r="C32" s="12">
        <v>5011920</v>
      </c>
      <c r="D32" s="18" t="s">
        <v>63</v>
      </c>
      <c r="E32" s="12" t="s">
        <v>64</v>
      </c>
      <c r="F32" s="13">
        <v>1659</v>
      </c>
      <c r="G32" s="19"/>
      <c r="H32" s="15">
        <f t="shared" si="3"/>
        <v>331.8</v>
      </c>
    </row>
    <row r="33" spans="2:9" s="16" customFormat="1" ht="22.9" customHeight="1" x14ac:dyDescent="0.35">
      <c r="B33" s="11" t="s">
        <v>65</v>
      </c>
      <c r="C33" s="12">
        <v>5011929</v>
      </c>
      <c r="D33" s="18" t="s">
        <v>66</v>
      </c>
      <c r="E33" s="12" t="s">
        <v>67</v>
      </c>
      <c r="F33" s="13">
        <v>6660</v>
      </c>
      <c r="G33" s="19">
        <f t="shared" si="4"/>
        <v>1332</v>
      </c>
      <c r="H33" s="15"/>
    </row>
    <row r="34" spans="2:9" s="16" customFormat="1" ht="22.9" customHeight="1" x14ac:dyDescent="0.35">
      <c r="B34" s="11">
        <v>45811</v>
      </c>
      <c r="C34" s="12">
        <v>5011930</v>
      </c>
      <c r="D34" s="18" t="s">
        <v>51</v>
      </c>
      <c r="E34" s="12" t="s">
        <v>62</v>
      </c>
      <c r="F34" s="13">
        <v>720</v>
      </c>
      <c r="G34" s="19"/>
      <c r="H34" s="15">
        <f t="shared" si="3"/>
        <v>144</v>
      </c>
    </row>
    <row r="35" spans="2:9" s="16" customFormat="1" ht="22.9" customHeight="1" x14ac:dyDescent="0.35">
      <c r="B35" s="11">
        <v>45831</v>
      </c>
      <c r="C35" s="12">
        <v>5011960</v>
      </c>
      <c r="D35" s="18" t="s">
        <v>68</v>
      </c>
      <c r="E35" s="12" t="s">
        <v>69</v>
      </c>
      <c r="F35" s="13">
        <v>2004</v>
      </c>
      <c r="G35" s="19"/>
      <c r="H35" s="15">
        <f t="shared" si="3"/>
        <v>400.8</v>
      </c>
    </row>
    <row r="36" spans="2:9" s="16" customFormat="1" ht="22.9" customHeight="1" x14ac:dyDescent="0.35">
      <c r="B36" s="11">
        <v>45831</v>
      </c>
      <c r="C36" s="12">
        <v>5011962</v>
      </c>
      <c r="D36" s="18" t="s">
        <v>18</v>
      </c>
      <c r="E36" s="12" t="s">
        <v>70</v>
      </c>
      <c r="F36" s="13">
        <v>1719</v>
      </c>
      <c r="G36" s="19">
        <f t="shared" si="4"/>
        <v>343.8</v>
      </c>
      <c r="H36" s="15"/>
    </row>
    <row r="37" spans="2:9" s="16" customFormat="1" ht="22.9" customHeight="1" x14ac:dyDescent="0.35">
      <c r="B37" s="11">
        <v>45841</v>
      </c>
      <c r="C37" s="12">
        <v>5011971</v>
      </c>
      <c r="D37" s="18" t="s">
        <v>59</v>
      </c>
      <c r="E37" s="12" t="s">
        <v>59</v>
      </c>
      <c r="F37" s="13">
        <v>432</v>
      </c>
      <c r="G37" s="19"/>
      <c r="H37" s="15">
        <f t="shared" si="3"/>
        <v>86.4</v>
      </c>
    </row>
    <row r="38" spans="2:9" s="16" customFormat="1" ht="22.9" customHeight="1" x14ac:dyDescent="0.35">
      <c r="B38" s="20"/>
      <c r="C38" s="17"/>
      <c r="D38" s="21"/>
      <c r="E38" s="17"/>
      <c r="F38" s="14"/>
      <c r="G38" s="22"/>
      <c r="H38" s="23"/>
    </row>
    <row r="39" spans="2:9" s="16" customFormat="1" ht="22.9" customHeight="1" x14ac:dyDescent="0.35">
      <c r="B39" s="20"/>
      <c r="C39" s="17"/>
      <c r="D39" s="21"/>
      <c r="E39" s="17"/>
      <c r="F39" s="14"/>
      <c r="G39" s="22"/>
      <c r="H39" s="23"/>
    </row>
    <row r="40" spans="2:9" s="16" customFormat="1" ht="22.9" customHeight="1" x14ac:dyDescent="0.35">
      <c r="B40" s="20"/>
      <c r="C40" s="17"/>
      <c r="D40" s="21"/>
      <c r="E40" s="17"/>
      <c r="F40" s="24"/>
      <c r="G40" s="25"/>
      <c r="H40" s="23"/>
    </row>
    <row r="41" spans="2:9" s="4" customFormat="1" ht="22.9" customHeight="1" x14ac:dyDescent="0.4">
      <c r="B41" s="26"/>
      <c r="C41" s="27" t="s">
        <v>10</v>
      </c>
      <c r="D41" s="28"/>
      <c r="E41" s="29" t="s">
        <v>11</v>
      </c>
      <c r="F41" s="30">
        <f>SUM(F6:F37)</f>
        <v>109481</v>
      </c>
      <c r="G41" s="30">
        <f>SUM(G6:G37)</f>
        <v>2955.6000000000004</v>
      </c>
      <c r="H41" s="31">
        <f>SUM(H6:H37)</f>
        <v>18085.000000000004</v>
      </c>
      <c r="I41" s="32"/>
    </row>
    <row r="42" spans="2:9" s="4" customFormat="1" ht="22.9" customHeight="1" x14ac:dyDescent="0.4">
      <c r="B42" s="26"/>
      <c r="C42" s="27"/>
      <c r="D42" s="28"/>
      <c r="E42" s="33" t="s">
        <v>12</v>
      </c>
      <c r="F42" s="31">
        <f>F41*20%</f>
        <v>21896.2</v>
      </c>
      <c r="G42" s="34">
        <f>G41*20%</f>
        <v>591.12000000000012</v>
      </c>
      <c r="H42" s="35">
        <f>H41*20%</f>
        <v>3617.0000000000009</v>
      </c>
      <c r="I42" s="32"/>
    </row>
    <row r="43" spans="2:9" s="4" customFormat="1" ht="22.9" customHeight="1" x14ac:dyDescent="0.4">
      <c r="B43" s="26"/>
      <c r="C43" s="27"/>
      <c r="D43" s="28"/>
      <c r="E43" s="33" t="s">
        <v>13</v>
      </c>
      <c r="F43" s="31">
        <f>F41+F42</f>
        <v>131377.20000000001</v>
      </c>
      <c r="G43" s="36">
        <f>G41+G42</f>
        <v>3546.7200000000003</v>
      </c>
      <c r="H43" s="37">
        <f>H41+H42</f>
        <v>21702.000000000004</v>
      </c>
      <c r="I43" s="38"/>
    </row>
    <row r="44" spans="2:9" s="4" customFormat="1" ht="22.9" customHeight="1" x14ac:dyDescent="0.4">
      <c r="B44" s="39"/>
      <c r="C44" s="39"/>
      <c r="D44" s="39"/>
      <c r="E44" s="40"/>
      <c r="F44" s="41"/>
      <c r="G44" s="40"/>
      <c r="H44" s="42"/>
    </row>
    <row r="45" spans="2:9" ht="15.75" x14ac:dyDescent="0.25">
      <c r="B45" s="43"/>
      <c r="C45" s="44"/>
      <c r="D45" s="44"/>
    </row>
    <row r="46" spans="2:9" ht="15.75" x14ac:dyDescent="0.25">
      <c r="B46" s="43"/>
      <c r="C46" s="44"/>
      <c r="D46" s="44"/>
    </row>
    <row r="47" spans="2:9" ht="15.75" x14ac:dyDescent="0.25">
      <c r="B47" s="44"/>
      <c r="C47" s="44"/>
      <c r="D47" s="44"/>
    </row>
    <row r="48" spans="2:9" ht="15.75" x14ac:dyDescent="0.25">
      <c r="B48" s="45"/>
      <c r="C48" s="45"/>
      <c r="D48" s="45"/>
      <c r="G48" s="46"/>
    </row>
    <row r="49" spans="1:8" ht="20.25" x14ac:dyDescent="0.3">
      <c r="B49" s="47"/>
      <c r="C49" s="47"/>
      <c r="D49" s="47"/>
      <c r="E49" s="47"/>
      <c r="F49" s="47"/>
      <c r="G49" s="47"/>
      <c r="H49" s="48"/>
    </row>
    <row r="50" spans="1:8" ht="20.25" x14ac:dyDescent="0.3">
      <c r="B50" s="47"/>
      <c r="C50" s="47"/>
      <c r="D50" s="47"/>
      <c r="E50" s="47"/>
      <c r="F50" s="47"/>
      <c r="G50" s="47"/>
      <c r="H50" s="49"/>
    </row>
    <row r="51" spans="1:8" ht="20.25" x14ac:dyDescent="0.3">
      <c r="B51" s="47"/>
      <c r="C51" s="47"/>
      <c r="D51" s="47"/>
      <c r="E51" s="47"/>
      <c r="F51" s="47"/>
      <c r="G51" s="47"/>
      <c r="H51" s="49"/>
    </row>
    <row r="52" spans="1:8" ht="20.25" x14ac:dyDescent="0.3">
      <c r="B52" s="47"/>
      <c r="C52" s="47"/>
      <c r="D52" s="47"/>
      <c r="E52" s="45"/>
      <c r="F52" s="47"/>
      <c r="G52" s="47"/>
      <c r="H52" s="48"/>
    </row>
    <row r="55" spans="1:8" x14ac:dyDescent="0.25">
      <c r="A55" s="50"/>
      <c r="B55" s="50"/>
      <c r="C55" s="50"/>
      <c r="D55" s="50"/>
      <c r="E55" s="50"/>
      <c r="F55" s="50"/>
    </row>
  </sheetData>
  <mergeCells count="3">
    <mergeCell ref="B1:H1"/>
    <mergeCell ref="B3:H3"/>
    <mergeCell ref="G18:H18"/>
  </mergeCells>
  <phoneticPr fontId="21" type="noConversion"/>
  <printOptions horizontalCentered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31-07-2025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2025-07-17T09:44:53Z</cp:lastPrinted>
  <dcterms:created xsi:type="dcterms:W3CDTF">2024-07-23T12:45:53Z</dcterms:created>
  <dcterms:modified xsi:type="dcterms:W3CDTF">2025-07-17T09:45:06Z</dcterms:modified>
</cp:coreProperties>
</file>