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ABS 2023\"/>
    </mc:Choice>
  </mc:AlternateContent>
  <xr:revisionPtr revIDLastSave="0" documentId="13_ncr:1_{C33B247D-CAE7-4738-988D-54F16D2D4350}" xr6:coauthVersionLast="47" xr6:coauthVersionMax="47" xr10:uidLastSave="{00000000-0000-0000-0000-000000000000}"/>
  <bookViews>
    <workbookView xWindow="-110" yWindow="-110" windowWidth="25820" windowHeight="14020" xr2:uid="{0EBE7138-2E5D-4107-A516-4A4DA45E7322}"/>
  </bookViews>
  <sheets>
    <sheet name="allocation ABS Domaine" sheetId="1" r:id="rId1"/>
    <sheet name="allocation ABS marque AF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H17" i="2"/>
  <c r="F17" i="2"/>
  <c r="H7" i="2"/>
  <c r="F7" i="2"/>
  <c r="F16" i="2"/>
  <c r="H16" i="2" s="1"/>
  <c r="F13" i="2"/>
  <c r="H13" i="2" s="1"/>
  <c r="F14" i="2"/>
  <c r="H14" i="2" s="1"/>
  <c r="G23" i="1"/>
  <c r="H22" i="1"/>
  <c r="H21" i="1"/>
  <c r="H20" i="1"/>
  <c r="F22" i="1"/>
  <c r="F21" i="1"/>
  <c r="F20" i="1"/>
  <c r="F19" i="1"/>
  <c r="H19" i="1" s="1"/>
  <c r="F18" i="1"/>
  <c r="H18" i="1" s="1"/>
  <c r="C15" i="2"/>
  <c r="F15" i="2" s="1"/>
  <c r="H15" i="2" s="1"/>
  <c r="D12" i="2"/>
  <c r="F12" i="2" s="1"/>
  <c r="H12" i="2" s="1"/>
  <c r="C11" i="2"/>
  <c r="H11" i="2" s="1"/>
  <c r="C10" i="2"/>
  <c r="F10" i="2" s="1"/>
  <c r="C9" i="2"/>
  <c r="H9" i="2" s="1"/>
  <c r="C8" i="2"/>
  <c r="F8" i="2" s="1"/>
  <c r="C6" i="2"/>
  <c r="F6" i="2" s="1"/>
  <c r="C5" i="2"/>
  <c r="H5" i="2" s="1"/>
  <c r="C4" i="2"/>
  <c r="H4" i="2" s="1"/>
  <c r="H3" i="2"/>
  <c r="H18" i="2" s="1"/>
  <c r="F4" i="1"/>
  <c r="F5" i="1"/>
  <c r="C6" i="1"/>
  <c r="H6" i="1" s="1"/>
  <c r="C7" i="1"/>
  <c r="F7" i="1" s="1"/>
  <c r="C8" i="1"/>
  <c r="F8" i="1" s="1"/>
  <c r="C9" i="1"/>
  <c r="H9" i="1" s="1"/>
  <c r="C10" i="1"/>
  <c r="F10" i="1" s="1"/>
  <c r="C11" i="1"/>
  <c r="F11" i="1" s="1"/>
  <c r="C12" i="1"/>
  <c r="F12" i="1" s="1"/>
  <c r="C13" i="1"/>
  <c r="F13" i="1" s="1"/>
  <c r="C14" i="1"/>
  <c r="H14" i="1" s="1"/>
  <c r="C15" i="1"/>
  <c r="F15" i="1" s="1"/>
  <c r="C16" i="1"/>
  <c r="F16" i="1" s="1"/>
  <c r="D17" i="1"/>
  <c r="H17" i="1" s="1"/>
  <c r="H3" i="1"/>
  <c r="H16" i="1" l="1"/>
  <c r="F3" i="1"/>
  <c r="H12" i="1"/>
  <c r="H8" i="1"/>
  <c r="F14" i="1"/>
  <c r="F9" i="1"/>
  <c r="F6" i="1"/>
  <c r="F17" i="1"/>
  <c r="H15" i="1"/>
  <c r="H7" i="1"/>
  <c r="H13" i="1"/>
  <c r="H5" i="1"/>
  <c r="H4" i="1"/>
  <c r="H23" i="1" s="1"/>
  <c r="H11" i="1"/>
  <c r="H10" i="1"/>
  <c r="F11" i="2"/>
  <c r="H10" i="2"/>
  <c r="H6" i="2"/>
  <c r="F5" i="2"/>
  <c r="H8" i="2"/>
  <c r="F9" i="2"/>
  <c r="F3" i="2"/>
  <c r="F4" i="2"/>
</calcChain>
</file>

<file path=xl/sharedStrings.xml><?xml version="1.0" encoding="utf-8"?>
<sst xmlns="http://schemas.openxmlformats.org/spreadsheetml/2006/main" count="54" uniqueCount="43">
  <si>
    <t>NOM DU VIN</t>
  </si>
  <si>
    <t>prix HT BT - 7%</t>
  </si>
  <si>
    <t>Nbre unité /CT</t>
  </si>
  <si>
    <t>prix à la caisse tarif ABS</t>
  </si>
  <si>
    <t>Domaine AF GROS</t>
  </si>
  <si>
    <t>prix HT MG -7%</t>
  </si>
  <si>
    <t>TOTAL</t>
  </si>
  <si>
    <t>Quantité CT</t>
  </si>
  <si>
    <t xml:space="preserve">Marque AF </t>
  </si>
  <si>
    <t>LADOIX</t>
  </si>
  <si>
    <t>prix HT BT/MG</t>
  </si>
  <si>
    <t>CORTON CHARLEMAGNE GRAND CRU 2020</t>
  </si>
  <si>
    <t>BOURGOGNE PINOT NOIR 2020</t>
  </si>
  <si>
    <t>BOURGOGNE HAUTES COTES DE NUITS 2020</t>
  </si>
  <si>
    <t>MOULIN A VENT 2021</t>
  </si>
  <si>
    <t>BOURGOGNE PINOT NOIR 2021</t>
  </si>
  <si>
    <t>BOURGOGNE HAUTES CÔTES DE NUITS RGE 2021</t>
  </si>
  <si>
    <t>BOURGOGNE HAUTES CÔTES DE NUITS BL 2021</t>
  </si>
  <si>
    <t>SAVIGNY LES BEAUNE 1ER CRU CLOS DES GUETTES 2021</t>
  </si>
  <si>
    <t>BEAUNE 1ER CRU LES BOUCHEROTTES 2021</t>
  </si>
  <si>
    <t>BEAUNE 1ER CRU LES MONTREVENOTS 2021</t>
  </si>
  <si>
    <t>CHAMBOLLE MUSIGNY 2021</t>
  </si>
  <si>
    <t>VOSNE ROMANEE AUX REAS 2021</t>
  </si>
  <si>
    <t>VOSNE ROMANEE LES CHALANDINS 2021</t>
  </si>
  <si>
    <t>POMMARD 1ER CRU LES ARVELETS 2021</t>
  </si>
  <si>
    <t>POMMARD 1ER CRU LES PEZEROLLES 2021</t>
  </si>
  <si>
    <t>ECHEZEAUX GRAND CRU 2021</t>
  </si>
  <si>
    <t>RICHEBOURG GRAND CRU 2021</t>
  </si>
  <si>
    <t>VOSNE ROMANEE LES CHALANDINS 2020</t>
  </si>
  <si>
    <t>VOSNE ROMANEE AUX REAS 2020</t>
  </si>
  <si>
    <t>RICHEBOURG GRAND CRU 2020</t>
  </si>
  <si>
    <t>MOULIN A VENT 2019</t>
  </si>
  <si>
    <t>CÔTE DE NUITS VILLAGES 2021</t>
  </si>
  <si>
    <t>GEVREY CHAMBERTIN 2021</t>
  </si>
  <si>
    <t>GEVREY CHAMBERTIN 1ER CRU COMBE AU MOINE 2021</t>
  </si>
  <si>
    <t xml:space="preserve">VOSNE ROMANEE 1ER CRU LES SUCHOTS 2021 </t>
  </si>
  <si>
    <t>CLOS VOUGEOT 2021</t>
  </si>
  <si>
    <t>CHARMES CHAMBERTIN GRAND CRU 2021</t>
  </si>
  <si>
    <t>POMMARD 1ER CRU LA CHANIERE 2021</t>
  </si>
  <si>
    <t>GEVREY CHAMBERTIN 2020</t>
  </si>
  <si>
    <t>ECHEZEAUX DOMAINE 2013</t>
  </si>
  <si>
    <t xml:space="preserve">L'ASSEMBLAGE </t>
  </si>
  <si>
    <t>ggsqtersdCxw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</si>
</sst>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4C34E-FC7C-4891-9E6E-03C51422F77C}">
  <sheetPr>
    <pageSetUpPr fitToPage="1"/>
  </sheetPr>
  <dimension ref="A1:H25"/>
  <sheetViews>
    <sheetView tabSelected="1" topLeftCell="A6" workbookViewId="0">
      <selection activeCell="D6" sqref="D6"/>
    </sheetView>
  </sheetViews>
  <sheetFormatPr baseColWidth="10" defaultColWidth="23.453125" defaultRowHeight="28" customHeight="1" x14ac:dyDescent="0.35"/>
  <cols>
    <col min="1" max="5" width="23.453125" style="1"/>
    <col min="6" max="6" width="28.54296875" style="1" customWidth="1"/>
    <col min="7" max="16384" width="23.453125" style="1"/>
  </cols>
  <sheetData>
    <row r="1" spans="1:8" ht="28" customHeight="1" x14ac:dyDescent="0.35">
      <c r="A1" s="16" t="s">
        <v>4</v>
      </c>
      <c r="B1" s="16"/>
      <c r="C1" s="16"/>
      <c r="D1" s="16"/>
      <c r="E1" s="16"/>
      <c r="F1" s="16"/>
    </row>
    <row r="2" spans="1:8" ht="28" customHeight="1" x14ac:dyDescent="0.35">
      <c r="A2" s="2" t="s">
        <v>0</v>
      </c>
      <c r="B2" s="2" t="s">
        <v>10</v>
      </c>
      <c r="C2" s="2" t="s">
        <v>1</v>
      </c>
      <c r="D2" s="1" t="s">
        <v>5</v>
      </c>
      <c r="E2" s="2" t="s">
        <v>2</v>
      </c>
      <c r="F2" s="3" t="s">
        <v>3</v>
      </c>
      <c r="G2" s="2" t="s">
        <v>7</v>
      </c>
      <c r="H2" s="2" t="s">
        <v>6</v>
      </c>
    </row>
    <row r="3" spans="1:8" s="7" customFormat="1" ht="28" customHeight="1" x14ac:dyDescent="0.35">
      <c r="A3" s="8" t="s">
        <v>14</v>
      </c>
      <c r="B3" s="8">
        <v>14.8</v>
      </c>
      <c r="C3" s="8">
        <v>13.76</v>
      </c>
      <c r="D3" s="8"/>
      <c r="E3" s="8">
        <v>6</v>
      </c>
      <c r="F3" s="8">
        <f>C3*E3</f>
        <v>82.56</v>
      </c>
      <c r="G3" s="8">
        <v>42</v>
      </c>
      <c r="H3" s="8">
        <f>C3*E3*G3</f>
        <v>3467.52</v>
      </c>
    </row>
    <row r="4" spans="1:8" s="7" customFormat="1" ht="28" customHeight="1" x14ac:dyDescent="0.35">
      <c r="A4" s="6" t="s">
        <v>15</v>
      </c>
      <c r="B4" s="6">
        <v>15.8</v>
      </c>
      <c r="C4" s="6">
        <v>14.69</v>
      </c>
      <c r="D4" s="6"/>
      <c r="E4" s="6">
        <v>6</v>
      </c>
      <c r="F4" s="6">
        <f t="shared" ref="F4:F16" si="0">C4*E4</f>
        <v>88.14</v>
      </c>
      <c r="G4" s="6">
        <v>8</v>
      </c>
      <c r="H4" s="6">
        <f t="shared" ref="H4:H16" si="1">C4*E4*G4</f>
        <v>705.12</v>
      </c>
    </row>
    <row r="5" spans="1:8" s="7" customFormat="1" ht="28" customHeight="1" x14ac:dyDescent="0.35">
      <c r="A5" s="8" t="s">
        <v>16</v>
      </c>
      <c r="B5" s="8">
        <v>16.5</v>
      </c>
      <c r="C5" s="8">
        <v>15.34</v>
      </c>
      <c r="D5" s="8"/>
      <c r="E5" s="8">
        <v>6</v>
      </c>
      <c r="F5" s="8">
        <f t="shared" si="0"/>
        <v>92.039999999999992</v>
      </c>
      <c r="G5" s="8">
        <v>6</v>
      </c>
      <c r="H5" s="8">
        <f t="shared" si="1"/>
        <v>552.24</v>
      </c>
    </row>
    <row r="6" spans="1:8" s="7" customFormat="1" ht="28" customHeight="1" x14ac:dyDescent="0.35">
      <c r="A6" s="6" t="s">
        <v>17</v>
      </c>
      <c r="B6" s="6">
        <v>17</v>
      </c>
      <c r="C6" s="6">
        <f t="shared" ref="C4:C16" si="2">-B6*7%+B6</f>
        <v>15.81</v>
      </c>
      <c r="D6" s="6"/>
      <c r="E6" s="6">
        <v>6</v>
      </c>
      <c r="F6" s="6">
        <f t="shared" si="0"/>
        <v>94.86</v>
      </c>
      <c r="G6" s="6">
        <v>5</v>
      </c>
      <c r="H6" s="6">
        <f t="shared" si="1"/>
        <v>474.3</v>
      </c>
    </row>
    <row r="7" spans="1:8" s="7" customFormat="1" ht="28" customHeight="1" x14ac:dyDescent="0.35">
      <c r="A7" s="8" t="s">
        <v>18</v>
      </c>
      <c r="B7" s="8">
        <v>37</v>
      </c>
      <c r="C7" s="8">
        <f t="shared" si="2"/>
        <v>34.409999999999997</v>
      </c>
      <c r="D7" s="8"/>
      <c r="E7" s="8">
        <v>6</v>
      </c>
      <c r="F7" s="8">
        <f t="shared" si="0"/>
        <v>206.45999999999998</v>
      </c>
      <c r="G7" s="8">
        <v>5</v>
      </c>
      <c r="H7" s="8">
        <f t="shared" si="1"/>
        <v>1032.3</v>
      </c>
    </row>
    <row r="8" spans="1:8" s="7" customFormat="1" ht="28" customHeight="1" x14ac:dyDescent="0.35">
      <c r="A8" s="6" t="s">
        <v>19</v>
      </c>
      <c r="B8" s="6">
        <v>39</v>
      </c>
      <c r="C8" s="6">
        <f t="shared" si="2"/>
        <v>36.269999999999996</v>
      </c>
      <c r="D8" s="6"/>
      <c r="E8" s="6">
        <v>6</v>
      </c>
      <c r="F8" s="6">
        <f t="shared" si="0"/>
        <v>217.61999999999998</v>
      </c>
      <c r="G8" s="6">
        <v>6</v>
      </c>
      <c r="H8" s="6">
        <f t="shared" si="1"/>
        <v>1305.7199999999998</v>
      </c>
    </row>
    <row r="9" spans="1:8" s="7" customFormat="1" ht="28" customHeight="1" x14ac:dyDescent="0.35">
      <c r="A9" s="8" t="s">
        <v>20</v>
      </c>
      <c r="B9" s="8">
        <v>47</v>
      </c>
      <c r="C9" s="8">
        <f t="shared" si="2"/>
        <v>43.71</v>
      </c>
      <c r="D9" s="8"/>
      <c r="E9" s="8">
        <v>6</v>
      </c>
      <c r="F9" s="8">
        <f t="shared" si="0"/>
        <v>262.26</v>
      </c>
      <c r="G9" s="8">
        <v>6</v>
      </c>
      <c r="H9" s="8">
        <f t="shared" si="1"/>
        <v>1573.56</v>
      </c>
    </row>
    <row r="10" spans="1:8" s="7" customFormat="1" ht="28" customHeight="1" x14ac:dyDescent="0.35">
      <c r="A10" s="6" t="s">
        <v>21</v>
      </c>
      <c r="B10" s="6">
        <v>55</v>
      </c>
      <c r="C10" s="6">
        <f t="shared" si="2"/>
        <v>51.15</v>
      </c>
      <c r="D10" s="6"/>
      <c r="E10" s="6">
        <v>6</v>
      </c>
      <c r="F10" s="6">
        <f t="shared" si="0"/>
        <v>306.89999999999998</v>
      </c>
      <c r="G10" s="6">
        <v>2</v>
      </c>
      <c r="H10" s="6">
        <f t="shared" si="1"/>
        <v>613.79999999999995</v>
      </c>
    </row>
    <row r="11" spans="1:8" s="7" customFormat="1" ht="28" customHeight="1" x14ac:dyDescent="0.35">
      <c r="A11" s="8" t="s">
        <v>22</v>
      </c>
      <c r="B11" s="8">
        <v>55</v>
      </c>
      <c r="C11" s="8">
        <f t="shared" si="2"/>
        <v>51.15</v>
      </c>
      <c r="D11" s="8"/>
      <c r="E11" s="8">
        <v>6</v>
      </c>
      <c r="F11" s="8">
        <f t="shared" si="0"/>
        <v>306.89999999999998</v>
      </c>
      <c r="G11" s="8">
        <v>14</v>
      </c>
      <c r="H11" s="8">
        <f t="shared" si="1"/>
        <v>4296.5999999999995</v>
      </c>
    </row>
    <row r="12" spans="1:8" s="7" customFormat="1" ht="28" customHeight="1" x14ac:dyDescent="0.35">
      <c r="A12" s="6" t="s">
        <v>23</v>
      </c>
      <c r="B12" s="6">
        <v>55</v>
      </c>
      <c r="C12" s="6">
        <f t="shared" si="2"/>
        <v>51.15</v>
      </c>
      <c r="D12" s="6"/>
      <c r="E12" s="6">
        <v>6</v>
      </c>
      <c r="F12" s="6">
        <f t="shared" si="0"/>
        <v>306.89999999999998</v>
      </c>
      <c r="G12" s="6">
        <v>5</v>
      </c>
      <c r="H12" s="6">
        <f t="shared" si="1"/>
        <v>1534.5</v>
      </c>
    </row>
    <row r="13" spans="1:8" s="7" customFormat="1" ht="28" customHeight="1" x14ac:dyDescent="0.35">
      <c r="A13" s="8" t="s">
        <v>24</v>
      </c>
      <c r="B13" s="8">
        <v>71</v>
      </c>
      <c r="C13" s="8">
        <f t="shared" si="2"/>
        <v>66.03</v>
      </c>
      <c r="D13" s="8"/>
      <c r="E13" s="8">
        <v>6</v>
      </c>
      <c r="F13" s="8">
        <f t="shared" si="0"/>
        <v>396.18</v>
      </c>
      <c r="G13" s="8">
        <v>5</v>
      </c>
      <c r="H13" s="8">
        <f t="shared" si="1"/>
        <v>1980.9</v>
      </c>
    </row>
    <row r="14" spans="1:8" s="7" customFormat="1" ht="28" customHeight="1" x14ac:dyDescent="0.35">
      <c r="A14" s="6" t="s">
        <v>25</v>
      </c>
      <c r="B14" s="6">
        <v>71</v>
      </c>
      <c r="C14" s="6">
        <f t="shared" si="2"/>
        <v>66.03</v>
      </c>
      <c r="D14" s="6"/>
      <c r="E14" s="6">
        <v>6</v>
      </c>
      <c r="F14" s="6">
        <f t="shared" si="0"/>
        <v>396.18</v>
      </c>
      <c r="G14" s="6">
        <v>2</v>
      </c>
      <c r="H14" s="6">
        <f t="shared" si="1"/>
        <v>792.36</v>
      </c>
    </row>
    <row r="15" spans="1:8" s="7" customFormat="1" ht="28" customHeight="1" x14ac:dyDescent="0.35">
      <c r="A15" s="8" t="s">
        <v>26</v>
      </c>
      <c r="B15" s="8">
        <v>234</v>
      </c>
      <c r="C15" s="8">
        <f t="shared" si="2"/>
        <v>217.62</v>
      </c>
      <c r="D15" s="8"/>
      <c r="E15" s="14">
        <v>3</v>
      </c>
      <c r="F15" s="8">
        <f t="shared" si="0"/>
        <v>652.86</v>
      </c>
      <c r="G15" s="8">
        <v>3</v>
      </c>
      <c r="H15" s="8">
        <f t="shared" si="1"/>
        <v>1958.58</v>
      </c>
    </row>
    <row r="16" spans="1:8" s="7" customFormat="1" ht="28" customHeight="1" x14ac:dyDescent="0.35">
      <c r="A16" s="6" t="s">
        <v>27</v>
      </c>
      <c r="B16" s="6">
        <v>526</v>
      </c>
      <c r="C16" s="6">
        <f t="shared" si="2"/>
        <v>489.18</v>
      </c>
      <c r="D16" s="6"/>
      <c r="E16" s="14">
        <v>3</v>
      </c>
      <c r="F16" s="6">
        <f t="shared" si="0"/>
        <v>1467.54</v>
      </c>
      <c r="G16" s="6">
        <v>11</v>
      </c>
      <c r="H16" s="6">
        <f t="shared" si="1"/>
        <v>16142.939999999999</v>
      </c>
    </row>
    <row r="17" spans="1:8" s="5" customFormat="1" ht="28" customHeight="1" x14ac:dyDescent="0.35">
      <c r="A17" s="8" t="s">
        <v>27</v>
      </c>
      <c r="B17" s="9">
        <v>1072</v>
      </c>
      <c r="C17" s="9"/>
      <c r="D17" s="8">
        <f>-B17*7%+B17</f>
        <v>996.96</v>
      </c>
      <c r="E17" s="15">
        <v>3</v>
      </c>
      <c r="F17" s="9">
        <f>D17*E17</f>
        <v>2990.88</v>
      </c>
      <c r="G17" s="9">
        <v>2</v>
      </c>
      <c r="H17" s="8">
        <f>G17*E17*D17</f>
        <v>5981.76</v>
      </c>
    </row>
    <row r="18" spans="1:8" s="12" customFormat="1" ht="28" customHeight="1" x14ac:dyDescent="0.35">
      <c r="A18" s="10" t="s">
        <v>12</v>
      </c>
      <c r="B18" s="11">
        <v>14.25</v>
      </c>
      <c r="C18" s="6">
        <v>13.25</v>
      </c>
      <c r="D18" s="10"/>
      <c r="E18" s="11">
        <v>6</v>
      </c>
      <c r="F18" s="11">
        <f>E18*C18</f>
        <v>79.5</v>
      </c>
      <c r="G18" s="11">
        <v>20</v>
      </c>
      <c r="H18" s="10">
        <f>G18*F18</f>
        <v>1590</v>
      </c>
    </row>
    <row r="19" spans="1:8" s="5" customFormat="1" ht="28" customHeight="1" x14ac:dyDescent="0.35">
      <c r="A19" s="9" t="s">
        <v>31</v>
      </c>
      <c r="B19" s="9">
        <v>44</v>
      </c>
      <c r="C19" s="9"/>
      <c r="D19" s="8">
        <v>40.92</v>
      </c>
      <c r="E19" s="15">
        <v>3</v>
      </c>
      <c r="F19" s="9">
        <f>D19*E19</f>
        <v>122.76</v>
      </c>
      <c r="G19" s="9">
        <v>2</v>
      </c>
      <c r="H19" s="8">
        <f>G19*F19</f>
        <v>245.52</v>
      </c>
    </row>
    <row r="20" spans="1:8" s="12" customFormat="1" ht="28" customHeight="1" x14ac:dyDescent="0.35">
      <c r="A20" s="10" t="s">
        <v>28</v>
      </c>
      <c r="B20" s="11">
        <v>55</v>
      </c>
      <c r="C20" s="11">
        <v>51.15</v>
      </c>
      <c r="D20" s="10"/>
      <c r="E20" s="11">
        <v>6</v>
      </c>
      <c r="F20" s="11">
        <f>E20*C20</f>
        <v>306.89999999999998</v>
      </c>
      <c r="G20" s="11">
        <v>4</v>
      </c>
      <c r="H20" s="10">
        <f>G20*F21</f>
        <v>1227.5999999999999</v>
      </c>
    </row>
    <row r="21" spans="1:8" s="5" customFormat="1" ht="28" customHeight="1" x14ac:dyDescent="0.35">
      <c r="A21" s="8" t="s">
        <v>29</v>
      </c>
      <c r="B21" s="9">
        <v>55</v>
      </c>
      <c r="C21" s="9">
        <v>51.15</v>
      </c>
      <c r="D21" s="8"/>
      <c r="E21" s="9">
        <v>6</v>
      </c>
      <c r="F21" s="9">
        <f>E21*C21</f>
        <v>306.89999999999998</v>
      </c>
      <c r="G21" s="9">
        <v>4</v>
      </c>
      <c r="H21" s="8">
        <f>F21*G21</f>
        <v>1227.5999999999999</v>
      </c>
    </row>
    <row r="22" spans="1:8" s="12" customFormat="1" ht="28" customHeight="1" x14ac:dyDescent="0.35">
      <c r="A22" s="10" t="s">
        <v>30</v>
      </c>
      <c r="B22" s="11">
        <v>480</v>
      </c>
      <c r="C22" s="11">
        <v>446.4</v>
      </c>
      <c r="D22" s="10"/>
      <c r="E22" s="15">
        <v>3</v>
      </c>
      <c r="F22" s="11">
        <f>E22*C22</f>
        <v>1339.1999999999998</v>
      </c>
      <c r="G22" s="11">
        <v>2</v>
      </c>
      <c r="H22" s="10">
        <f>G22*F22</f>
        <v>2678.3999999999996</v>
      </c>
    </row>
    <row r="23" spans="1:8" s="5" customFormat="1" ht="28" customHeight="1" x14ac:dyDescent="0.35">
      <c r="A23" s="4"/>
      <c r="B23" s="4"/>
      <c r="C23" s="4"/>
      <c r="D23" s="4"/>
      <c r="E23" s="4"/>
      <c r="F23" s="4"/>
      <c r="G23" s="4">
        <f>SUM(G3:G22)</f>
        <v>154</v>
      </c>
      <c r="H23" s="4">
        <f>SUM(H3:H22)</f>
        <v>49381.32</v>
      </c>
    </row>
    <row r="24" spans="1:8" s="5" customFormat="1" ht="28" customHeight="1" x14ac:dyDescent="0.35"/>
    <row r="25" spans="1:8" s="5" customFormat="1" ht="28" customHeight="1" x14ac:dyDescent="0.35"/>
  </sheetData>
  <mergeCells count="1">
    <mergeCell ref="A1:F1"/>
  </mergeCells>
  <pageMargins left="0.7" right="0.7" top="0.75" bottom="0.75" header="0.3" footer="0.3"/>
  <pageSetup paperSize="9" scale="68" orientation="landscape" verticalDpi="0" r:id="rId1"/>
  <ignoredErrors>
    <ignoredError sqref="F18:F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8E244-C216-490E-9C15-29F12EE71797}">
  <sheetPr>
    <pageSetUpPr fitToPage="1"/>
  </sheetPr>
  <dimension ref="A1:H28"/>
  <sheetViews>
    <sheetView topLeftCell="A7" workbookViewId="0">
      <selection activeCell="E22" sqref="E22"/>
    </sheetView>
  </sheetViews>
  <sheetFormatPr baseColWidth="10" defaultColWidth="23.453125" defaultRowHeight="23.5" x14ac:dyDescent="0.35"/>
  <cols>
    <col min="1" max="5" width="23.453125" style="1"/>
    <col min="6" max="6" width="28.54296875" style="1" customWidth="1"/>
    <col min="7" max="16384" width="23.453125" style="1"/>
  </cols>
  <sheetData>
    <row r="1" spans="1:8" ht="28" customHeight="1" x14ac:dyDescent="0.35">
      <c r="A1" s="16" t="s">
        <v>8</v>
      </c>
      <c r="B1" s="16"/>
      <c r="C1" s="16"/>
      <c r="D1" s="16"/>
      <c r="E1" s="16"/>
      <c r="F1" s="16"/>
    </row>
    <row r="2" spans="1:8" ht="28" customHeight="1" x14ac:dyDescent="0.35">
      <c r="A2" s="2" t="s">
        <v>0</v>
      </c>
      <c r="B2" s="2" t="s">
        <v>10</v>
      </c>
      <c r="C2" s="2" t="s">
        <v>1</v>
      </c>
      <c r="D2" s="1" t="s">
        <v>5</v>
      </c>
      <c r="E2" s="2" t="s">
        <v>2</v>
      </c>
      <c r="F2" s="3" t="s">
        <v>3</v>
      </c>
      <c r="G2" s="2" t="s">
        <v>7</v>
      </c>
      <c r="H2" s="2" t="s">
        <v>6</v>
      </c>
    </row>
    <row r="3" spans="1:8" s="7" customFormat="1" ht="28" customHeight="1" x14ac:dyDescent="0.35">
      <c r="A3" s="8" t="s">
        <v>9</v>
      </c>
      <c r="B3" s="8">
        <v>24.5</v>
      </c>
      <c r="C3" s="8">
        <v>22.78</v>
      </c>
      <c r="D3" s="8"/>
      <c r="E3" s="8">
        <v>6</v>
      </c>
      <c r="F3" s="8">
        <f>C3*E3</f>
        <v>136.68</v>
      </c>
      <c r="G3" s="8">
        <v>16</v>
      </c>
      <c r="H3" s="8">
        <f>C3*E3*G3</f>
        <v>2186.88</v>
      </c>
    </row>
    <row r="4" spans="1:8" s="7" customFormat="1" ht="28" customHeight="1" x14ac:dyDescent="0.35">
      <c r="A4" s="6" t="s">
        <v>32</v>
      </c>
      <c r="B4" s="6">
        <v>31</v>
      </c>
      <c r="C4" s="6">
        <f t="shared" ref="C3:C15" si="0">-B4*7%+B4</f>
        <v>28.83</v>
      </c>
      <c r="D4" s="6"/>
      <c r="E4" s="10">
        <v>6</v>
      </c>
      <c r="F4" s="6">
        <f t="shared" ref="F4:F11" si="1">C4*E4</f>
        <v>172.98</v>
      </c>
      <c r="G4" s="6">
        <v>4</v>
      </c>
      <c r="H4" s="6">
        <f t="shared" ref="H4:H11" si="2">C4*E4*G4</f>
        <v>691.92</v>
      </c>
    </row>
    <row r="5" spans="1:8" s="7" customFormat="1" ht="28" customHeight="1" x14ac:dyDescent="0.35">
      <c r="A5" s="8" t="s">
        <v>33</v>
      </c>
      <c r="B5" s="8">
        <v>53</v>
      </c>
      <c r="C5" s="8">
        <f t="shared" si="0"/>
        <v>49.29</v>
      </c>
      <c r="D5" s="8"/>
      <c r="E5" s="8">
        <v>6</v>
      </c>
      <c r="F5" s="8">
        <f t="shared" si="1"/>
        <v>295.74</v>
      </c>
      <c r="G5" s="8">
        <v>12</v>
      </c>
      <c r="H5" s="8">
        <f t="shared" si="2"/>
        <v>3548.88</v>
      </c>
    </row>
    <row r="6" spans="1:8" s="7" customFormat="1" ht="50.5" customHeight="1" x14ac:dyDescent="0.35">
      <c r="A6" s="6" t="s">
        <v>34</v>
      </c>
      <c r="B6" s="6">
        <v>90</v>
      </c>
      <c r="C6" s="6">
        <f t="shared" si="0"/>
        <v>83.7</v>
      </c>
      <c r="D6" s="6"/>
      <c r="E6" s="10">
        <v>6</v>
      </c>
      <c r="F6" s="6">
        <f t="shared" si="1"/>
        <v>502.20000000000005</v>
      </c>
      <c r="G6" s="6">
        <v>4</v>
      </c>
      <c r="H6" s="6">
        <f t="shared" si="2"/>
        <v>2008.8000000000002</v>
      </c>
    </row>
    <row r="7" spans="1:8" s="7" customFormat="1" ht="37.5" customHeight="1" x14ac:dyDescent="0.35">
      <c r="A7" s="6" t="s">
        <v>33</v>
      </c>
      <c r="B7" s="6">
        <v>156</v>
      </c>
      <c r="C7" s="6"/>
      <c r="D7" s="6">
        <v>145.08000000000001</v>
      </c>
      <c r="E7" s="14">
        <v>3</v>
      </c>
      <c r="F7" s="6">
        <f>E7*D7</f>
        <v>435.24</v>
      </c>
      <c r="G7" s="6">
        <v>4</v>
      </c>
      <c r="H7" s="6">
        <f>G7*F7</f>
        <v>1740.96</v>
      </c>
    </row>
    <row r="8" spans="1:8" s="7" customFormat="1" ht="51.5" customHeight="1" x14ac:dyDescent="0.35">
      <c r="A8" s="8" t="s">
        <v>42</v>
      </c>
      <c r="B8" s="8">
        <v>127</v>
      </c>
      <c r="C8" s="8">
        <f t="shared" si="0"/>
        <v>118.11</v>
      </c>
      <c r="D8" s="8"/>
      <c r="E8" s="8">
        <v>6</v>
      </c>
      <c r="F8" s="8">
        <f t="shared" si="1"/>
        <v>708.66</v>
      </c>
      <c r="G8" s="8">
        <v>5</v>
      </c>
      <c r="H8" s="8">
        <f t="shared" si="2"/>
        <v>3543.2999999999997</v>
      </c>
    </row>
    <row r="9" spans="1:8" s="7" customFormat="1" ht="34" customHeight="1" x14ac:dyDescent="0.35">
      <c r="A9" s="6" t="s">
        <v>35</v>
      </c>
      <c r="B9" s="6">
        <v>130</v>
      </c>
      <c r="C9" s="6">
        <f t="shared" si="0"/>
        <v>120.9</v>
      </c>
      <c r="D9" s="6"/>
      <c r="E9" s="10">
        <v>6</v>
      </c>
      <c r="F9" s="6">
        <f t="shared" si="1"/>
        <v>725.40000000000009</v>
      </c>
      <c r="G9" s="6">
        <v>6</v>
      </c>
      <c r="H9" s="6">
        <f t="shared" si="2"/>
        <v>4352.4000000000005</v>
      </c>
    </row>
    <row r="10" spans="1:8" s="7" customFormat="1" ht="28" customHeight="1" x14ac:dyDescent="0.35">
      <c r="A10" s="8" t="s">
        <v>36</v>
      </c>
      <c r="B10" s="8">
        <v>227</v>
      </c>
      <c r="C10" s="8">
        <f t="shared" si="0"/>
        <v>211.10999999999999</v>
      </c>
      <c r="D10" s="8"/>
      <c r="E10" s="8">
        <v>6</v>
      </c>
      <c r="F10" s="8">
        <f t="shared" si="1"/>
        <v>1266.6599999999999</v>
      </c>
      <c r="G10" s="8">
        <v>5</v>
      </c>
      <c r="H10" s="8">
        <f t="shared" si="2"/>
        <v>6333.2999999999993</v>
      </c>
    </row>
    <row r="11" spans="1:8" s="7" customFormat="1" ht="28" customHeight="1" x14ac:dyDescent="0.35">
      <c r="A11" s="6" t="s">
        <v>37</v>
      </c>
      <c r="B11" s="6">
        <v>274</v>
      </c>
      <c r="C11" s="6">
        <f t="shared" si="0"/>
        <v>254.82</v>
      </c>
      <c r="D11" s="6"/>
      <c r="E11" s="10">
        <v>6</v>
      </c>
      <c r="F11" s="6">
        <f t="shared" si="1"/>
        <v>1528.92</v>
      </c>
      <c r="G11" s="6">
        <v>6</v>
      </c>
      <c r="H11" s="6">
        <f t="shared" si="2"/>
        <v>9173.52</v>
      </c>
    </row>
    <row r="12" spans="1:8" s="7" customFormat="1" ht="28" customHeight="1" x14ac:dyDescent="0.35">
      <c r="A12" s="8" t="s">
        <v>38</v>
      </c>
      <c r="B12" s="8">
        <v>155</v>
      </c>
      <c r="C12" s="8"/>
      <c r="D12" s="8">
        <f>-B12*7%+B12</f>
        <v>144.15</v>
      </c>
      <c r="E12" s="14">
        <v>3</v>
      </c>
      <c r="F12" s="8">
        <f>E12*D12</f>
        <v>432.45000000000005</v>
      </c>
      <c r="G12" s="8">
        <v>4</v>
      </c>
      <c r="H12" s="8">
        <f>G12*F12</f>
        <v>1729.8000000000002</v>
      </c>
    </row>
    <row r="13" spans="1:8" s="7" customFormat="1" ht="28" customHeight="1" x14ac:dyDescent="0.35">
      <c r="A13" s="6" t="s">
        <v>39</v>
      </c>
      <c r="B13" s="6">
        <v>45</v>
      </c>
      <c r="C13" s="6">
        <v>41.85</v>
      </c>
      <c r="D13" s="10"/>
      <c r="E13" s="6">
        <v>6</v>
      </c>
      <c r="F13" s="10">
        <f>E13*C13</f>
        <v>251.10000000000002</v>
      </c>
      <c r="G13" s="6">
        <v>2</v>
      </c>
      <c r="H13" s="10">
        <f>G13*F13</f>
        <v>502.20000000000005</v>
      </c>
    </row>
    <row r="14" spans="1:8" s="7" customFormat="1" ht="28" customHeight="1" x14ac:dyDescent="0.35">
      <c r="A14" s="8" t="s">
        <v>11</v>
      </c>
      <c r="B14" s="8">
        <v>185</v>
      </c>
      <c r="C14" s="8">
        <v>172.05</v>
      </c>
      <c r="D14" s="8"/>
      <c r="E14" s="14">
        <v>3</v>
      </c>
      <c r="F14" s="8">
        <f>E14*C14</f>
        <v>516.15000000000009</v>
      </c>
      <c r="G14" s="8">
        <v>1</v>
      </c>
      <c r="H14" s="8">
        <f t="shared" ref="H14:H17" si="3">G14*F14</f>
        <v>516.15000000000009</v>
      </c>
    </row>
    <row r="15" spans="1:8" s="13" customFormat="1" ht="28" customHeight="1" x14ac:dyDescent="0.35">
      <c r="A15" s="10" t="s">
        <v>13</v>
      </c>
      <c r="B15" s="10">
        <v>14</v>
      </c>
      <c r="C15" s="10">
        <f t="shared" si="0"/>
        <v>13.02</v>
      </c>
      <c r="D15" s="10" t="s">
        <v>41</v>
      </c>
      <c r="E15" s="10">
        <v>6</v>
      </c>
      <c r="F15" s="10">
        <f>E15*C15</f>
        <v>78.12</v>
      </c>
      <c r="G15" s="10">
        <v>40</v>
      </c>
      <c r="H15" s="10">
        <f t="shared" si="3"/>
        <v>3124.8</v>
      </c>
    </row>
    <row r="16" spans="1:8" s="13" customFormat="1" ht="28" customHeight="1" x14ac:dyDescent="0.35">
      <c r="A16" s="8" t="s">
        <v>40</v>
      </c>
      <c r="B16" s="8">
        <v>235</v>
      </c>
      <c r="C16" s="8">
        <v>218.55</v>
      </c>
      <c r="D16" s="8"/>
      <c r="E16" s="14">
        <v>3</v>
      </c>
      <c r="F16" s="8">
        <f>E16*C16</f>
        <v>655.65000000000009</v>
      </c>
      <c r="G16" s="8">
        <v>1</v>
      </c>
      <c r="H16" s="8">
        <f t="shared" si="3"/>
        <v>655.65000000000009</v>
      </c>
    </row>
    <row r="17" spans="1:8" s="13" customFormat="1" ht="28" customHeight="1" x14ac:dyDescent="0.35">
      <c r="A17" s="10" t="s">
        <v>13</v>
      </c>
      <c r="B17" s="10">
        <v>14.75</v>
      </c>
      <c r="C17" s="10">
        <v>13.72</v>
      </c>
      <c r="D17" s="10"/>
      <c r="E17" s="10">
        <v>6</v>
      </c>
      <c r="F17" s="10">
        <f>E17*C17</f>
        <v>82.320000000000007</v>
      </c>
      <c r="G17" s="10">
        <v>20</v>
      </c>
      <c r="H17" s="10">
        <f t="shared" si="3"/>
        <v>1646.4</v>
      </c>
    </row>
    <row r="18" spans="1:8" s="5" customFormat="1" ht="28" customHeight="1" x14ac:dyDescent="0.35">
      <c r="A18" s="4"/>
      <c r="B18" s="4"/>
      <c r="C18" s="4"/>
      <c r="D18" s="4"/>
      <c r="E18" s="4"/>
      <c r="F18" s="4"/>
      <c r="G18" s="4">
        <f>SUM(G3:G17)</f>
        <v>130</v>
      </c>
      <c r="H18" s="4">
        <f>SUM(H3:H17)</f>
        <v>41754.960000000006</v>
      </c>
    </row>
    <row r="19" spans="1:8" s="5" customFormat="1" ht="28" customHeight="1" x14ac:dyDescent="0.35"/>
    <row r="20" spans="1:8" s="5" customFormat="1" ht="28" customHeight="1" x14ac:dyDescent="0.35"/>
    <row r="21" spans="1:8" ht="28" customHeight="1" x14ac:dyDescent="0.35"/>
    <row r="22" spans="1:8" ht="28" customHeight="1" x14ac:dyDescent="0.35"/>
    <row r="23" spans="1:8" ht="28" customHeight="1" x14ac:dyDescent="0.35"/>
    <row r="24" spans="1:8" ht="28" customHeight="1" x14ac:dyDescent="0.35"/>
    <row r="25" spans="1:8" ht="28" customHeight="1" x14ac:dyDescent="0.35"/>
    <row r="26" spans="1:8" ht="28" customHeight="1" x14ac:dyDescent="0.35"/>
    <row r="27" spans="1:8" ht="28" customHeight="1" x14ac:dyDescent="0.35"/>
    <row r="28" spans="1:8" ht="28" customHeight="1" x14ac:dyDescent="0.35"/>
  </sheetData>
  <mergeCells count="1">
    <mergeCell ref="A1:F1"/>
  </mergeCells>
  <pageMargins left="0.7" right="0.7" top="0.75" bottom="0.75" header="0.3" footer="0.3"/>
  <pageSetup paperSize="9" scale="68" orientation="landscape" verticalDpi="0" r:id="rId1"/>
  <ignoredErrors>
    <ignoredError sqref="F7 H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allocation ABS Domaine</vt:lpstr>
      <vt:lpstr>allocation ABS marque 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cpare</dc:creator>
  <cp:lastModifiedBy>cpare</cp:lastModifiedBy>
  <cp:lastPrinted>2023-05-11T15:52:51Z</cp:lastPrinted>
  <dcterms:created xsi:type="dcterms:W3CDTF">2023-03-10T10:05:40Z</dcterms:created>
  <dcterms:modified xsi:type="dcterms:W3CDTF">2023-05-12T07:18:54Z</dcterms:modified>
</cp:coreProperties>
</file>