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RL ADAMA\03-Etudes\01-CoteDeNuits\ODG_ClosVougeot\Pédologie\Analyses de sol\"/>
    </mc:Choice>
  </mc:AlternateContent>
  <xr:revisionPtr revIDLastSave="0" documentId="13_ncr:40009_{FAF8B6C7-55EA-46D4-96A5-06861930ADC8}" xr6:coauthVersionLast="47" xr6:coauthVersionMax="47" xr10:uidLastSave="{00000000-0000-0000-0000-000000000000}"/>
  <bookViews>
    <workbookView xWindow="-108" yWindow="-108" windowWidth="23256" windowHeight="12576"/>
  </bookViews>
  <sheets>
    <sheet name="Tab" sheetId="5" r:id="rId1"/>
  </sheets>
  <definedNames>
    <definedName name="_xlnm._FilterDatabase" localSheetId="0" hidden="1">Tab!$A$1:$AA$28</definedName>
    <definedName name="rqt_EXtract_Res_Terres" localSheetId="0">Tab!$A$1:$AA$28</definedName>
    <definedName name="rqt_EXtract_Res_Terres">#REF!</definedName>
  </definedNames>
  <calcPr calcId="181029"/>
</workbook>
</file>

<file path=xl/calcChain.xml><?xml version="1.0" encoding="utf-8"?>
<calcChain xmlns="http://schemas.openxmlformats.org/spreadsheetml/2006/main">
  <c r="L3" i="5" l="1"/>
  <c r="N3" i="5" s="1"/>
  <c r="R3" i="5"/>
  <c r="X3" i="5"/>
  <c r="L4" i="5"/>
  <c r="L5" i="5"/>
  <c r="L6" i="5"/>
  <c r="N6" i="5"/>
  <c r="R6" i="5"/>
  <c r="X6" i="5"/>
  <c r="L7" i="5"/>
  <c r="L8" i="5"/>
  <c r="N8" i="5" s="1"/>
  <c r="R8" i="5"/>
  <c r="X8" i="5"/>
  <c r="L9" i="5"/>
  <c r="N9" i="5" s="1"/>
  <c r="R9" i="5"/>
  <c r="X9" i="5"/>
  <c r="L10" i="5"/>
  <c r="N10" i="5"/>
  <c r="R10" i="5"/>
  <c r="X10" i="5"/>
  <c r="L11" i="5"/>
  <c r="N11" i="5"/>
  <c r="R11" i="5"/>
  <c r="X11" i="5"/>
  <c r="L12" i="5"/>
  <c r="N12" i="5"/>
  <c r="R12" i="5"/>
  <c r="X12" i="5"/>
  <c r="L13" i="5"/>
  <c r="L14" i="5"/>
  <c r="N14" i="5" s="1"/>
  <c r="R14" i="5"/>
  <c r="X14" i="5"/>
  <c r="L15" i="5"/>
  <c r="L16" i="5"/>
  <c r="N16" i="5" s="1"/>
  <c r="R16" i="5"/>
  <c r="X16" i="5"/>
  <c r="L17" i="5"/>
  <c r="N17" i="5"/>
  <c r="R17" i="5"/>
  <c r="X17" i="5"/>
  <c r="L18" i="5"/>
  <c r="N18" i="5"/>
  <c r="R18" i="5"/>
  <c r="X18" i="5"/>
  <c r="L19" i="5"/>
  <c r="L20" i="5"/>
  <c r="N20" i="5"/>
  <c r="R20" i="5"/>
  <c r="X20" i="5"/>
  <c r="L21" i="5"/>
  <c r="N21" i="5" s="1"/>
  <c r="R21" i="5"/>
  <c r="X21" i="5"/>
  <c r="L22" i="5"/>
  <c r="X65" i="5"/>
  <c r="L65" i="5"/>
  <c r="N65" i="5"/>
  <c r="X64" i="5"/>
  <c r="L64" i="5"/>
  <c r="N64" i="5"/>
  <c r="AA63" i="5"/>
  <c r="X63" i="5"/>
  <c r="L63" i="5"/>
  <c r="N63" i="5"/>
  <c r="X62" i="5"/>
  <c r="L62" i="5"/>
  <c r="N62" i="5"/>
  <c r="AA61" i="5"/>
  <c r="X61" i="5"/>
  <c r="L61" i="5"/>
  <c r="N61" i="5"/>
  <c r="L60" i="5"/>
  <c r="X59" i="5"/>
  <c r="R59" i="5"/>
  <c r="L59" i="5"/>
  <c r="N59" i="5"/>
  <c r="X58" i="5"/>
  <c r="R58" i="5"/>
  <c r="L58" i="5"/>
  <c r="N58" i="5"/>
  <c r="X57" i="5"/>
  <c r="R57" i="5"/>
  <c r="L57" i="5"/>
  <c r="N57" i="5" s="1"/>
  <c r="X56" i="5"/>
  <c r="R56" i="5"/>
  <c r="L56" i="5"/>
  <c r="N56" i="5"/>
  <c r="L55" i="5"/>
  <c r="X54" i="5"/>
  <c r="R54" i="5"/>
  <c r="L54" i="5"/>
  <c r="N54" i="5" s="1"/>
  <c r="X53" i="5"/>
  <c r="R53" i="5"/>
  <c r="L53" i="5"/>
  <c r="N53" i="5"/>
  <c r="L52" i="5"/>
  <c r="L51" i="5"/>
  <c r="X50" i="5"/>
  <c r="R50" i="5"/>
  <c r="L50" i="5"/>
  <c r="N50" i="5"/>
  <c r="X49" i="5"/>
  <c r="R49" i="5"/>
  <c r="L49" i="5"/>
  <c r="N49" i="5" s="1"/>
  <c r="X48" i="5"/>
  <c r="R48" i="5"/>
  <c r="L48" i="5"/>
  <c r="N48" i="5"/>
  <c r="L47" i="5"/>
  <c r="X46" i="5"/>
  <c r="R46" i="5"/>
  <c r="L46" i="5"/>
  <c r="N46" i="5"/>
  <c r="L45" i="5"/>
  <c r="X44" i="5"/>
  <c r="R44" i="5"/>
  <c r="L44" i="5"/>
  <c r="N44" i="5"/>
  <c r="X43" i="5"/>
  <c r="R43" i="5"/>
  <c r="L43" i="5"/>
  <c r="N43" i="5" s="1"/>
  <c r="L42" i="5"/>
  <c r="X41" i="5"/>
  <c r="R41" i="5"/>
  <c r="L41" i="5"/>
  <c r="N41" i="5"/>
  <c r="L40" i="5"/>
  <c r="X39" i="5"/>
  <c r="R39" i="5"/>
  <c r="L39" i="5"/>
  <c r="N39" i="5"/>
  <c r="X38" i="5"/>
  <c r="R38" i="5"/>
  <c r="L38" i="5"/>
  <c r="N38" i="5"/>
  <c r="L37" i="5"/>
  <c r="X36" i="5"/>
  <c r="R36" i="5"/>
  <c r="L36" i="5"/>
  <c r="N36" i="5"/>
  <c r="X35" i="5"/>
  <c r="R35" i="5"/>
  <c r="L35" i="5"/>
  <c r="N35" i="5"/>
  <c r="L34" i="5"/>
  <c r="L33" i="5"/>
  <c r="X32" i="5"/>
  <c r="R32" i="5"/>
  <c r="L32" i="5"/>
  <c r="N32" i="5"/>
  <c r="X31" i="5"/>
  <c r="R31" i="5"/>
  <c r="L31" i="5"/>
  <c r="N31" i="5" s="1"/>
  <c r="L30" i="5"/>
  <c r="X29" i="5"/>
  <c r="R29" i="5"/>
  <c r="L29" i="5"/>
  <c r="N29" i="5"/>
  <c r="X28" i="5"/>
  <c r="R28" i="5"/>
  <c r="L28" i="5"/>
  <c r="N28" i="5"/>
  <c r="L27" i="5"/>
  <c r="X26" i="5"/>
  <c r="R26" i="5"/>
  <c r="L26" i="5"/>
  <c r="N26" i="5"/>
  <c r="X25" i="5"/>
  <c r="R25" i="5"/>
  <c r="L25" i="5"/>
  <c r="N25" i="5"/>
  <c r="X24" i="5"/>
  <c r="R24" i="5"/>
  <c r="L24" i="5"/>
  <c r="N24" i="5"/>
  <c r="X23" i="5"/>
  <c r="R23" i="5"/>
  <c r="L23" i="5"/>
  <c r="N23" i="5"/>
</calcChain>
</file>

<file path=xl/sharedStrings.xml><?xml version="1.0" encoding="utf-8"?>
<sst xmlns="http://schemas.openxmlformats.org/spreadsheetml/2006/main" count="599" uniqueCount="132">
  <si>
    <t>Indice de battance</t>
  </si>
  <si>
    <t>MgO</t>
  </si>
  <si>
    <t>CaO</t>
  </si>
  <si>
    <t>CEC</t>
  </si>
  <si>
    <t>Phosphore</t>
  </si>
  <si>
    <t>Argile</t>
  </si>
  <si>
    <t xml:space="preserve">Sables grossiers </t>
  </si>
  <si>
    <t>Sables fins</t>
  </si>
  <si>
    <t>Limons grossiers</t>
  </si>
  <si>
    <t>Limons fins</t>
  </si>
  <si>
    <t>Calcaire actif</t>
  </si>
  <si>
    <t>C/N</t>
  </si>
  <si>
    <t>g/kg</t>
  </si>
  <si>
    <t>cmol+/kg</t>
  </si>
  <si>
    <t>%</t>
  </si>
  <si>
    <t xml:space="preserve">mg/kg </t>
  </si>
  <si>
    <t>Fosses</t>
  </si>
  <si>
    <t>Profondeur horizon</t>
  </si>
  <si>
    <t>Texture</t>
  </si>
  <si>
    <t>Texture code</t>
  </si>
  <si>
    <t>Matière organique</t>
  </si>
  <si>
    <t>Carbone total</t>
  </si>
  <si>
    <t>Azote total</t>
  </si>
  <si>
    <t>Calcaire total</t>
  </si>
  <si>
    <r>
      <t>CEC</t>
    </r>
    <r>
      <rPr>
        <b/>
        <vertAlign val="subscript"/>
        <sz val="10"/>
        <rFont val="Arial"/>
        <family val="2"/>
      </rPr>
      <t>arg</t>
    </r>
  </si>
  <si>
    <r>
      <t>K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</si>
  <si>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r>
      <t>Na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</si>
  <si>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r>
      <t>K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O/MgO</t>
    </r>
  </si>
  <si>
    <t>Saturation</t>
  </si>
  <si>
    <t>cm</t>
  </si>
  <si>
    <t>-</t>
  </si>
  <si>
    <t>F01</t>
  </si>
  <si>
    <t>Argile limono-sableuse</t>
  </si>
  <si>
    <t>Als</t>
  </si>
  <si>
    <t>A</t>
  </si>
  <si>
    <t>F02</t>
  </si>
  <si>
    <t>F03</t>
  </si>
  <si>
    <t>10-40</t>
  </si>
  <si>
    <t>F04</t>
  </si>
  <si>
    <t>0-30</t>
  </si>
  <si>
    <t>F05</t>
  </si>
  <si>
    <t>Limon argileux</t>
  </si>
  <si>
    <t>La</t>
  </si>
  <si>
    <t>F06</t>
  </si>
  <si>
    <t>F07</t>
  </si>
  <si>
    <t>Limon argilo-sableux</t>
  </si>
  <si>
    <t>LAS</t>
  </si>
  <si>
    <t>F08</t>
  </si>
  <si>
    <t>0-40</t>
  </si>
  <si>
    <t>40-90</t>
  </si>
  <si>
    <t>F10</t>
  </si>
  <si>
    <t>F11</t>
  </si>
  <si>
    <t>10-30</t>
  </si>
  <si>
    <t>Argile limoneuse</t>
  </si>
  <si>
    <t>F12</t>
  </si>
  <si>
    <t>Limon sablo-argileux</t>
  </si>
  <si>
    <t>F13</t>
  </si>
  <si>
    <t>F14</t>
  </si>
  <si>
    <t>0-20</t>
  </si>
  <si>
    <t>F15</t>
  </si>
  <si>
    <t>F16</t>
  </si>
  <si>
    <t>F17</t>
  </si>
  <si>
    <t>F18</t>
  </si>
  <si>
    <t>F19</t>
  </si>
  <si>
    <t>F20</t>
  </si>
  <si>
    <t>F21</t>
  </si>
  <si>
    <t>F22</t>
  </si>
  <si>
    <t>F25</t>
  </si>
  <si>
    <t>F26</t>
  </si>
  <si>
    <t>F27</t>
  </si>
  <si>
    <t>F28</t>
  </si>
  <si>
    <t>F29</t>
  </si>
  <si>
    <t>F23</t>
  </si>
  <si>
    <t>F27bis</t>
  </si>
  <si>
    <t>40-70</t>
  </si>
  <si>
    <t>80-90</t>
  </si>
  <si>
    <t>0-15</t>
  </si>
  <si>
    <t>50-70</t>
  </si>
  <si>
    <t>50-90</t>
  </si>
  <si>
    <t>8-30</t>
  </si>
  <si>
    <t>30-50</t>
  </si>
  <si>
    <t>40-75</t>
  </si>
  <si>
    <t>65-90</t>
  </si>
  <si>
    <t>70-100</t>
  </si>
  <si>
    <t>120-140</t>
  </si>
  <si>
    <t>0-25</t>
  </si>
  <si>
    <t>30-80</t>
  </si>
  <si>
    <t>95-120</t>
  </si>
  <si>
    <t>0-35</t>
  </si>
  <si>
    <t>55-80</t>
  </si>
  <si>
    <t>100-130</t>
  </si>
  <si>
    <t>140-175</t>
  </si>
  <si>
    <t>25-80</t>
  </si>
  <si>
    <t>100-140</t>
  </si>
  <si>
    <t>90-120</t>
  </si>
  <si>
    <t>75-100</t>
  </si>
  <si>
    <t>60-110</t>
  </si>
  <si>
    <t>90-100</t>
  </si>
  <si>
    <t>35-45</t>
  </si>
  <si>
    <t>65-95</t>
  </si>
  <si>
    <t>10-50</t>
  </si>
  <si>
    <t>50-95</t>
  </si>
  <si>
    <t>7-40</t>
  </si>
  <si>
    <t>70-90</t>
  </si>
  <si>
    <t>Al</t>
  </si>
  <si>
    <t>Argile lourde</t>
  </si>
  <si>
    <t>AA</t>
  </si>
  <si>
    <t>LSa</t>
  </si>
  <si>
    <t>FCDLT Haut</t>
  </si>
  <si>
    <t>FCDLT Bas</t>
  </si>
  <si>
    <t>"Lieu-dit"</t>
  </si>
  <si>
    <t>50-110</t>
  </si>
  <si>
    <t>30-55</t>
  </si>
  <si>
    <t>60-120</t>
  </si>
  <si>
    <t>Montiottes Basses</t>
  </si>
  <si>
    <t>Musigni</t>
  </si>
  <si>
    <t>Montiottes Hautes</t>
  </si>
  <si>
    <t>Garenne</t>
  </si>
  <si>
    <t>Dix Journaux</t>
  </si>
  <si>
    <t>Quartier de Marei Haut</t>
  </si>
  <si>
    <t>Chioures</t>
  </si>
  <si>
    <t>Plante Labbé</t>
  </si>
  <si>
    <t>Quatorze Journaux</t>
  </si>
  <si>
    <t>Cquartier de Marei Bas</t>
  </si>
  <si>
    <t>Baudes Saint-Martin</t>
  </si>
  <si>
    <t>Baudes Basses</t>
  </si>
  <si>
    <t>Grand Maupertui</t>
  </si>
  <si>
    <t>Baudes Hautes</t>
  </si>
  <si>
    <t>Petit Maupertui</t>
  </si>
  <si>
    <t>Quartier de Marei Bas</t>
  </si>
  <si>
    <t>(Geppa)</t>
  </si>
  <si>
    <t>pH 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</si>
</sst>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0.0"/>
    <numFmt numFmtId="167" formatCode="0.000"/>
  </numFmts>
  <fonts count="4" x14ac:knownFonts="1">
    <font>
      <sz val="10"/>
      <name val="MS Sans Serif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/>
    <xf numFmtId="49" fontId="3" fillId="0" borderId="1" xfId="0" quotePrefix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 vertical="center"/>
    </xf>
    <xf numFmtId="166" fontId="3" fillId="0" borderId="1" xfId="0" quotePrefix="1" applyNumberFormat="1" applyFont="1" applyBorder="1" applyAlignment="1">
      <alignment horizontal="center" vertical="center"/>
    </xf>
    <xf numFmtId="167" fontId="3" fillId="0" borderId="1" xfId="0" quotePrefix="1" applyNumberFormat="1" applyFont="1" applyBorder="1" applyAlignment="1">
      <alignment horizontal="center" vertical="center"/>
    </xf>
    <xf numFmtId="2" fontId="3" fillId="0" borderId="1" xfId="0" quotePrefix="1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166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/>
    <xf numFmtId="0" fontId="3" fillId="2" borderId="1" xfId="0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2"/>
  <sheetViews>
    <sheetView tabSelected="1" zoomScale="80" zoomScaleNormal="80" workbookViewId="0">
      <pane xSplit="1" ySplit="2" topLeftCell="B3" activePane="bottomRight" state="frozen"/>
      <selection pane="topRight" activeCell="D1" sqref="D1"/>
      <selection pane="bottomLeft" activeCell="A3" sqref="A3"/>
      <selection pane="bottomRight" activeCell="O11" sqref="O11"/>
    </sheetView>
  </sheetViews>
  <sheetFormatPr baseColWidth="10" defaultColWidth="9.109375" defaultRowHeight="13.2" x14ac:dyDescent="0.25"/>
  <cols>
    <col min="1" max="1" width="9.33203125" style="8" customWidth="1"/>
    <col min="2" max="2" width="20.77734375" style="22" customWidth="1"/>
    <col min="3" max="3" width="11.5546875" style="8" customWidth="1"/>
    <col min="4" max="4" width="20.77734375" style="5" customWidth="1"/>
    <col min="5" max="5" width="9.77734375" style="5" customWidth="1"/>
    <col min="6" max="10" width="9.109375" style="8"/>
    <col min="11" max="11" width="10.21875" style="25" customWidth="1"/>
    <col min="12" max="12" width="8.77734375" style="8" customWidth="1"/>
    <col min="13" max="13" width="7.77734375" style="8" customWidth="1"/>
    <col min="14" max="14" width="7.77734375" style="27" customWidth="1"/>
    <col min="15" max="17" width="8.77734375" style="5" customWidth="1"/>
    <col min="18" max="18" width="8.77734375" style="25" customWidth="1"/>
    <col min="19" max="19" width="6.77734375" style="5" customWidth="1"/>
    <col min="20" max="23" width="7.77734375" style="5" customWidth="1"/>
    <col min="24" max="24" width="9.109375" style="25"/>
    <col min="25" max="25" width="9.77734375" style="25" customWidth="1"/>
    <col min="26" max="26" width="10.77734375" style="5" customWidth="1"/>
    <col min="27" max="27" width="9.77734375" style="25" customWidth="1"/>
    <col min="28" max="16384" width="9.109375" style="8"/>
  </cols>
  <sheetData>
    <row r="1" spans="1:27" s="28" customFormat="1" ht="30" customHeight="1" x14ac:dyDescent="0.25">
      <c r="A1" s="37" t="s">
        <v>16</v>
      </c>
      <c r="B1" s="39" t="s">
        <v>110</v>
      </c>
      <c r="C1" s="1" t="s">
        <v>17</v>
      </c>
      <c r="D1" s="1" t="s">
        <v>18</v>
      </c>
      <c r="E1" s="1" t="s">
        <v>19</v>
      </c>
      <c r="F1" s="1" t="s">
        <v>5</v>
      </c>
      <c r="G1" s="1" t="s">
        <v>9</v>
      </c>
      <c r="H1" s="1" t="s">
        <v>8</v>
      </c>
      <c r="I1" s="1" t="s">
        <v>7</v>
      </c>
      <c r="J1" s="1" t="s">
        <v>6</v>
      </c>
      <c r="K1" s="1" t="s">
        <v>20</v>
      </c>
      <c r="L1" s="1" t="s">
        <v>21</v>
      </c>
      <c r="M1" s="1" t="s">
        <v>22</v>
      </c>
      <c r="N1" s="2" t="s">
        <v>11</v>
      </c>
      <c r="O1" s="1" t="s">
        <v>23</v>
      </c>
      <c r="P1" s="1" t="s">
        <v>10</v>
      </c>
      <c r="Q1" s="2" t="s">
        <v>3</v>
      </c>
      <c r="R1" s="2" t="s">
        <v>24</v>
      </c>
      <c r="S1" s="1" t="s">
        <v>131</v>
      </c>
      <c r="T1" s="2" t="s">
        <v>25</v>
      </c>
      <c r="U1" s="2" t="s">
        <v>1</v>
      </c>
      <c r="V1" s="2" t="s">
        <v>2</v>
      </c>
      <c r="W1" s="2" t="s">
        <v>26</v>
      </c>
      <c r="X1" s="2" t="s">
        <v>27</v>
      </c>
      <c r="Y1" s="2" t="s">
        <v>28</v>
      </c>
      <c r="Z1" s="2" t="s">
        <v>4</v>
      </c>
      <c r="AA1" s="3" t="s">
        <v>0</v>
      </c>
    </row>
    <row r="2" spans="1:27" s="20" customFormat="1" ht="15" customHeight="1" x14ac:dyDescent="0.25">
      <c r="A2" s="38"/>
      <c r="B2" s="40"/>
      <c r="C2" s="29" t="s">
        <v>29</v>
      </c>
      <c r="D2" s="21" t="s">
        <v>130</v>
      </c>
      <c r="E2" s="2"/>
      <c r="F2" s="7" t="s">
        <v>14</v>
      </c>
      <c r="G2" s="7" t="s">
        <v>14</v>
      </c>
      <c r="H2" s="7" t="s">
        <v>14</v>
      </c>
      <c r="I2" s="7" t="s">
        <v>14</v>
      </c>
      <c r="J2" s="7" t="s">
        <v>14</v>
      </c>
      <c r="K2" s="7" t="s">
        <v>14</v>
      </c>
      <c r="L2" s="7" t="s">
        <v>14</v>
      </c>
      <c r="M2" s="7" t="s">
        <v>14</v>
      </c>
      <c r="N2" s="7" t="s">
        <v>30</v>
      </c>
      <c r="O2" s="7" t="s">
        <v>14</v>
      </c>
      <c r="P2" s="7" t="s">
        <v>14</v>
      </c>
      <c r="Q2" s="7" t="s">
        <v>13</v>
      </c>
      <c r="R2" s="7" t="s">
        <v>13</v>
      </c>
      <c r="S2" s="7" t="s">
        <v>30</v>
      </c>
      <c r="T2" s="7" t="s">
        <v>12</v>
      </c>
      <c r="U2" s="7" t="s">
        <v>12</v>
      </c>
      <c r="V2" s="7" t="s">
        <v>12</v>
      </c>
      <c r="W2" s="7" t="s">
        <v>12</v>
      </c>
      <c r="X2" s="7" t="s">
        <v>30</v>
      </c>
      <c r="Y2" s="7" t="s">
        <v>14</v>
      </c>
      <c r="Z2" s="7" t="s">
        <v>15</v>
      </c>
      <c r="AA2" s="7" t="s">
        <v>30</v>
      </c>
    </row>
    <row r="3" spans="1:27" ht="15" customHeight="1" x14ac:dyDescent="0.25">
      <c r="A3" s="31" t="s">
        <v>31</v>
      </c>
      <c r="B3" s="33" t="s">
        <v>114</v>
      </c>
      <c r="C3" s="9" t="s">
        <v>39</v>
      </c>
      <c r="D3" s="6" t="s">
        <v>32</v>
      </c>
      <c r="E3" s="9" t="s">
        <v>33</v>
      </c>
      <c r="F3" s="10">
        <v>32.5</v>
      </c>
      <c r="G3" s="10">
        <v>28</v>
      </c>
      <c r="H3" s="10">
        <v>22.200000762939453</v>
      </c>
      <c r="I3" s="10">
        <v>8.1999998092651367</v>
      </c>
      <c r="J3" s="10">
        <v>9.1000003814697266</v>
      </c>
      <c r="K3" s="24">
        <v>2.6436400413513184</v>
      </c>
      <c r="L3" s="11">
        <f>K3/1.72</f>
        <v>1.5370000240414643</v>
      </c>
      <c r="M3" s="12">
        <v>0.15299999713897705</v>
      </c>
      <c r="N3" s="26">
        <f>L3/M3</f>
        <v>10.045751978971184</v>
      </c>
      <c r="O3" s="13">
        <v>18.399999618530273</v>
      </c>
      <c r="P3" s="13">
        <v>3.875</v>
      </c>
      <c r="Q3" s="13">
        <v>21.5</v>
      </c>
      <c r="R3" s="30">
        <f>(Q3-(K3*2))*100/F3</f>
        <v>49.885292053222656</v>
      </c>
      <c r="S3" s="14">
        <v>8.3900003433227539</v>
      </c>
      <c r="T3" s="15">
        <v>0.73575669527053833</v>
      </c>
      <c r="U3" s="15">
        <v>0.18639719486236572</v>
      </c>
      <c r="V3" s="16">
        <v>11.678034782409668</v>
      </c>
      <c r="W3" s="15">
        <v>1.1519044637680054E-2</v>
      </c>
      <c r="X3" s="24">
        <f>T3/U3</f>
        <v>3.9472519734742546</v>
      </c>
      <c r="Y3" s="23">
        <v>206</v>
      </c>
      <c r="Z3" s="17">
        <v>113</v>
      </c>
      <c r="AA3" s="30">
        <v>0.71714043617248535</v>
      </c>
    </row>
    <row r="4" spans="1:27" ht="15" customHeight="1" x14ac:dyDescent="0.25">
      <c r="A4" s="35"/>
      <c r="B4" s="36"/>
      <c r="C4" s="9" t="s">
        <v>74</v>
      </c>
      <c r="D4" s="6" t="s">
        <v>5</v>
      </c>
      <c r="E4" s="9" t="s">
        <v>34</v>
      </c>
      <c r="F4" s="10">
        <v>44</v>
      </c>
      <c r="G4" s="10">
        <v>21.600000381469727</v>
      </c>
      <c r="H4" s="10">
        <v>17.5</v>
      </c>
      <c r="I4" s="10">
        <v>6.5999999046325684</v>
      </c>
      <c r="J4" s="10">
        <v>10.300000190734863</v>
      </c>
      <c r="K4" s="24">
        <v>1.7160439491271973</v>
      </c>
      <c r="L4" s="11">
        <f t="shared" ref="L4:L65" si="0">K4/1.72</f>
        <v>0.99769997042278913</v>
      </c>
      <c r="M4" s="12" t="s">
        <v>30</v>
      </c>
      <c r="N4" s="26" t="s">
        <v>30</v>
      </c>
      <c r="O4" s="13">
        <v>19.600000381469727</v>
      </c>
      <c r="P4" s="13">
        <v>3.875</v>
      </c>
      <c r="Q4" s="13" t="s">
        <v>30</v>
      </c>
      <c r="R4" s="30" t="s">
        <v>30</v>
      </c>
      <c r="S4" s="14">
        <v>8.3599996566772461</v>
      </c>
      <c r="T4" s="15" t="s">
        <v>30</v>
      </c>
      <c r="U4" s="15" t="s">
        <v>30</v>
      </c>
      <c r="V4" s="16" t="s">
        <v>30</v>
      </c>
      <c r="W4" s="15" t="s">
        <v>30</v>
      </c>
      <c r="X4" s="24" t="s">
        <v>30</v>
      </c>
      <c r="Y4" s="23" t="s">
        <v>30</v>
      </c>
      <c r="Z4" s="17" t="s">
        <v>30</v>
      </c>
      <c r="AA4" s="30" t="s">
        <v>30</v>
      </c>
    </row>
    <row r="5" spans="1:27" ht="15" customHeight="1" x14ac:dyDescent="0.25">
      <c r="A5" s="32"/>
      <c r="B5" s="34"/>
      <c r="C5" s="9" t="s">
        <v>75</v>
      </c>
      <c r="D5" s="9" t="s">
        <v>55</v>
      </c>
      <c r="E5" s="9" t="s">
        <v>107</v>
      </c>
      <c r="F5" s="10">
        <v>18.700000762939453</v>
      </c>
      <c r="G5" s="10">
        <v>29.600000381469727</v>
      </c>
      <c r="H5" s="10">
        <v>14.399999618530273</v>
      </c>
      <c r="I5" s="10">
        <v>9.1000003814697266</v>
      </c>
      <c r="J5" s="10">
        <v>28.200000762939453</v>
      </c>
      <c r="K5" s="24">
        <v>0.73787999153137207</v>
      </c>
      <c r="L5" s="11">
        <f t="shared" si="0"/>
        <v>0.42899999507637909</v>
      </c>
      <c r="M5" s="12" t="s">
        <v>30</v>
      </c>
      <c r="N5" s="26" t="s">
        <v>30</v>
      </c>
      <c r="O5" s="13">
        <v>70.400001525878906</v>
      </c>
      <c r="P5" s="13">
        <v>9</v>
      </c>
      <c r="Q5" s="13" t="s">
        <v>30</v>
      </c>
      <c r="R5" s="30" t="s">
        <v>30</v>
      </c>
      <c r="S5" s="14">
        <v>8.8100004196166992</v>
      </c>
      <c r="T5" s="15" t="s">
        <v>30</v>
      </c>
      <c r="U5" s="15" t="s">
        <v>30</v>
      </c>
      <c r="V5" s="16" t="s">
        <v>30</v>
      </c>
      <c r="W5" s="15" t="s">
        <v>30</v>
      </c>
      <c r="X5" s="24" t="s">
        <v>30</v>
      </c>
      <c r="Y5" s="23" t="s">
        <v>30</v>
      </c>
      <c r="Z5" s="17" t="s">
        <v>30</v>
      </c>
      <c r="AA5" s="30" t="s">
        <v>30</v>
      </c>
    </row>
    <row r="6" spans="1:27" ht="15" customHeight="1" x14ac:dyDescent="0.25">
      <c r="A6" s="31" t="s">
        <v>35</v>
      </c>
      <c r="B6" s="33" t="s">
        <v>115</v>
      </c>
      <c r="C6" s="9" t="s">
        <v>76</v>
      </c>
      <c r="D6" s="9" t="s">
        <v>41</v>
      </c>
      <c r="E6" s="9" t="s">
        <v>42</v>
      </c>
      <c r="F6" s="10">
        <v>26.399999618530273</v>
      </c>
      <c r="G6" s="10">
        <v>36</v>
      </c>
      <c r="H6" s="10">
        <v>23.899999618530273</v>
      </c>
      <c r="I6" s="10">
        <v>6.4000000953674316</v>
      </c>
      <c r="J6" s="10">
        <v>7.3000001907348633</v>
      </c>
      <c r="K6" s="24">
        <v>3.2284400463104248</v>
      </c>
      <c r="L6" s="11">
        <f t="shared" si="0"/>
        <v>1.8770000269246656</v>
      </c>
      <c r="M6" s="12">
        <v>0.19300000369548798</v>
      </c>
      <c r="N6" s="26">
        <f t="shared" ref="N6:N65" si="1">L6/M6</f>
        <v>9.7253885543244003</v>
      </c>
      <c r="O6" s="13">
        <v>9.6000003814697266</v>
      </c>
      <c r="P6" s="13">
        <v>2.5</v>
      </c>
      <c r="Q6" s="13">
        <v>22.600000381469727</v>
      </c>
      <c r="R6" s="30">
        <f>(Q6-(K6*2))*100/F6</f>
        <v>61.148183795873813</v>
      </c>
      <c r="S6" s="14">
        <v>8.2299995422363281</v>
      </c>
      <c r="T6" s="15">
        <v>1.2864258289337158</v>
      </c>
      <c r="U6" s="15">
        <v>0.31333431601524353</v>
      </c>
      <c r="V6" s="16">
        <v>11.518956184387207</v>
      </c>
      <c r="W6" s="15">
        <v>1.5526711940765381E-2</v>
      </c>
      <c r="X6" s="24">
        <f t="shared" ref="X6:X65" si="2">T6/U6</f>
        <v>4.1056014715960192</v>
      </c>
      <c r="Y6" s="23">
        <v>201</v>
      </c>
      <c r="Z6" s="17">
        <v>230</v>
      </c>
      <c r="AA6" s="30">
        <v>0.97962391376495361</v>
      </c>
    </row>
    <row r="7" spans="1:27" ht="15" customHeight="1" x14ac:dyDescent="0.25">
      <c r="A7" s="32"/>
      <c r="B7" s="34"/>
      <c r="C7" s="9" t="s">
        <v>77</v>
      </c>
      <c r="D7" s="9" t="s">
        <v>41</v>
      </c>
      <c r="E7" s="9" t="s">
        <v>42</v>
      </c>
      <c r="F7" s="10">
        <v>27.700000762939453</v>
      </c>
      <c r="G7" s="10">
        <v>33.099998474121094</v>
      </c>
      <c r="H7" s="10">
        <v>30.399999618530273</v>
      </c>
      <c r="I7" s="10">
        <v>4.1999998092651367</v>
      </c>
      <c r="J7" s="10">
        <v>4.5999999046325684</v>
      </c>
      <c r="K7" s="24">
        <v>1.7096799612045288</v>
      </c>
      <c r="L7" s="11">
        <f t="shared" si="0"/>
        <v>0.99399997744449353</v>
      </c>
      <c r="M7" s="12" t="s">
        <v>30</v>
      </c>
      <c r="N7" s="26" t="s">
        <v>30</v>
      </c>
      <c r="O7" s="13">
        <v>7.1999998092651367</v>
      </c>
      <c r="P7" s="13">
        <v>2.125</v>
      </c>
      <c r="Q7" s="13" t="s">
        <v>30</v>
      </c>
      <c r="R7" s="30" t="s">
        <v>30</v>
      </c>
      <c r="S7" s="14">
        <v>8.2899999618530273</v>
      </c>
      <c r="T7" s="15" t="s">
        <v>30</v>
      </c>
      <c r="U7" s="15" t="s">
        <v>30</v>
      </c>
      <c r="V7" s="16" t="s">
        <v>30</v>
      </c>
      <c r="W7" s="15" t="s">
        <v>30</v>
      </c>
      <c r="X7" s="24" t="s">
        <v>30</v>
      </c>
      <c r="Y7" s="23" t="s">
        <v>30</v>
      </c>
      <c r="Z7" s="17" t="s">
        <v>30</v>
      </c>
      <c r="AA7" s="30" t="s">
        <v>30</v>
      </c>
    </row>
    <row r="8" spans="1:27" ht="15" customHeight="1" x14ac:dyDescent="0.25">
      <c r="A8" s="31" t="s">
        <v>36</v>
      </c>
      <c r="B8" s="33" t="s">
        <v>114</v>
      </c>
      <c r="C8" s="9" t="s">
        <v>58</v>
      </c>
      <c r="D8" s="9" t="s">
        <v>32</v>
      </c>
      <c r="E8" s="9" t="s">
        <v>33</v>
      </c>
      <c r="F8" s="10">
        <v>38.799999237060547</v>
      </c>
      <c r="G8" s="10">
        <v>27.299999237060547</v>
      </c>
      <c r="H8" s="10">
        <v>17.799999237060547</v>
      </c>
      <c r="I8" s="10">
        <v>6.9000000953674316</v>
      </c>
      <c r="J8" s="10">
        <v>9.1999998092651367</v>
      </c>
      <c r="K8" s="24">
        <v>3.4262399673461914</v>
      </c>
      <c r="L8" s="11">
        <f t="shared" si="0"/>
        <v>1.9919999810152276</v>
      </c>
      <c r="M8" s="12">
        <v>0.20999999344348907</v>
      </c>
      <c r="N8" s="26">
        <f t="shared" si="1"/>
        <v>9.4857144914686593</v>
      </c>
      <c r="O8" s="13">
        <v>11.199999809265137</v>
      </c>
      <c r="P8" s="13">
        <v>2.25</v>
      </c>
      <c r="Q8" s="13">
        <v>22.100000381469727</v>
      </c>
      <c r="R8" s="30">
        <f>(Q8-(K8*2))*100/F8</f>
        <v>39.297733882977475</v>
      </c>
      <c r="S8" s="14">
        <v>8.3000001907348633</v>
      </c>
      <c r="T8" s="15">
        <v>1.1371438503265381</v>
      </c>
      <c r="U8" s="15">
        <v>0.25268435478210449</v>
      </c>
      <c r="V8" s="16">
        <v>11.568838119506836</v>
      </c>
      <c r="W8" s="15">
        <v>1.3115822337567806E-2</v>
      </c>
      <c r="X8" s="24">
        <f t="shared" si="2"/>
        <v>4.5002542848650968</v>
      </c>
      <c r="Y8" s="23">
        <v>204</v>
      </c>
      <c r="Z8" s="17">
        <v>224</v>
      </c>
      <c r="AA8" s="30">
        <v>0.48320028185844421</v>
      </c>
    </row>
    <row r="9" spans="1:27" ht="15" customHeight="1" x14ac:dyDescent="0.25">
      <c r="A9" s="32"/>
      <c r="B9" s="34"/>
      <c r="C9" s="9" t="s">
        <v>78</v>
      </c>
      <c r="D9" s="6" t="s">
        <v>32</v>
      </c>
      <c r="E9" s="9" t="s">
        <v>33</v>
      </c>
      <c r="F9" s="10">
        <v>38.200000762939453</v>
      </c>
      <c r="G9" s="10">
        <v>21.600000381469727</v>
      </c>
      <c r="H9" s="10">
        <v>20</v>
      </c>
      <c r="I9" s="10">
        <v>5.5999999046325684</v>
      </c>
      <c r="J9" s="10">
        <v>14.600000381469727</v>
      </c>
      <c r="K9" s="24">
        <v>1.3570799827575684</v>
      </c>
      <c r="L9" s="11">
        <f t="shared" si="0"/>
        <v>0.7889999899753305</v>
      </c>
      <c r="M9" s="12">
        <v>8.2999996840953827E-2</v>
      </c>
      <c r="N9" s="26">
        <f t="shared" si="1"/>
        <v>9.5060243374132565</v>
      </c>
      <c r="O9" s="13">
        <v>16</v>
      </c>
      <c r="P9" s="13">
        <v>2.75</v>
      </c>
      <c r="Q9" s="13">
        <v>18.399999618530273</v>
      </c>
      <c r="R9" s="30">
        <f>(Q9-(K9*2))*100/F9</f>
        <v>41.062406648517893</v>
      </c>
      <c r="S9" s="14">
        <v>8.5</v>
      </c>
      <c r="T9" s="15">
        <v>0.42344358563423157</v>
      </c>
      <c r="U9" s="15">
        <v>0.14099206030368805</v>
      </c>
      <c r="V9" s="16">
        <v>11.340221405029297</v>
      </c>
      <c r="W9" s="15">
        <v>1.2386737391352654E-2</v>
      </c>
      <c r="X9" s="24">
        <f t="shared" si="2"/>
        <v>3.003315113788398</v>
      </c>
      <c r="Y9" s="23">
        <v>229</v>
      </c>
      <c r="Z9" s="17">
        <v>24</v>
      </c>
      <c r="AA9" s="30" t="s">
        <v>30</v>
      </c>
    </row>
    <row r="10" spans="1:27" ht="15" customHeight="1" x14ac:dyDescent="0.25">
      <c r="A10" s="31" t="s">
        <v>38</v>
      </c>
      <c r="B10" s="33" t="s">
        <v>116</v>
      </c>
      <c r="C10" s="9" t="s">
        <v>79</v>
      </c>
      <c r="D10" s="6" t="s">
        <v>32</v>
      </c>
      <c r="E10" s="9" t="s">
        <v>33</v>
      </c>
      <c r="F10" s="10">
        <v>36.700000762939453</v>
      </c>
      <c r="G10" s="10">
        <v>25.399999618530273</v>
      </c>
      <c r="H10" s="10">
        <v>18.399999618530273</v>
      </c>
      <c r="I10" s="10">
        <v>8.6000003814697266</v>
      </c>
      <c r="J10" s="10">
        <v>10.899999618530273</v>
      </c>
      <c r="K10" s="24">
        <v>2.2893199920654297</v>
      </c>
      <c r="L10" s="11">
        <f t="shared" si="0"/>
        <v>1.3309999953868779</v>
      </c>
      <c r="M10" s="12">
        <v>0.11999999731779099</v>
      </c>
      <c r="N10" s="26">
        <f t="shared" si="1"/>
        <v>11.091666876142057</v>
      </c>
      <c r="O10" s="13">
        <v>17.600000381469727</v>
      </c>
      <c r="P10" s="13">
        <v>3.375</v>
      </c>
      <c r="Q10" s="13">
        <v>19.200000762939453</v>
      </c>
      <c r="R10" s="30">
        <f>(Q10-(K10*2))*100/F10</f>
        <v>39.840219277525456</v>
      </c>
      <c r="S10" s="14">
        <v>8.3000001907348633</v>
      </c>
      <c r="T10" s="15">
        <v>0.72986233234405518</v>
      </c>
      <c r="U10" s="15">
        <v>0.18343397974967957</v>
      </c>
      <c r="V10" s="16">
        <v>11.525291442871094</v>
      </c>
      <c r="W10" s="15">
        <v>1.2935335747897625E-2</v>
      </c>
      <c r="X10" s="24">
        <f t="shared" si="2"/>
        <v>3.9788829383740727</v>
      </c>
      <c r="Y10" s="23">
        <v>227</v>
      </c>
      <c r="Z10" s="17">
        <v>165</v>
      </c>
      <c r="AA10" s="30">
        <v>0.61090469360351563</v>
      </c>
    </row>
    <row r="11" spans="1:27" ht="15" customHeight="1" x14ac:dyDescent="0.25">
      <c r="A11" s="32"/>
      <c r="B11" s="34"/>
      <c r="C11" s="9" t="s">
        <v>74</v>
      </c>
      <c r="D11" s="6" t="s">
        <v>32</v>
      </c>
      <c r="E11" s="9" t="s">
        <v>33</v>
      </c>
      <c r="F11" s="10">
        <v>39.200000762939453</v>
      </c>
      <c r="G11" s="10">
        <v>22.100000381469727</v>
      </c>
      <c r="H11" s="10">
        <v>16.799999237060547</v>
      </c>
      <c r="I11" s="10">
        <v>6.5999999046325684</v>
      </c>
      <c r="J11" s="10">
        <v>15.300000190734863</v>
      </c>
      <c r="K11" s="24">
        <v>2.3176999092102051</v>
      </c>
      <c r="L11" s="11">
        <f t="shared" si="0"/>
        <v>1.3474999472152356</v>
      </c>
      <c r="M11" s="12">
        <v>0.15510000288486481</v>
      </c>
      <c r="N11" s="26">
        <f t="shared" si="1"/>
        <v>8.6879427604880419</v>
      </c>
      <c r="O11" s="13">
        <v>21.600000381469727</v>
      </c>
      <c r="P11" s="13">
        <v>3.625</v>
      </c>
      <c r="Q11" s="13">
        <v>22</v>
      </c>
      <c r="R11" s="30">
        <f>(Q11-(K11*2))*100/F11</f>
        <v>44.297448580655299</v>
      </c>
      <c r="S11" s="14">
        <v>8.380000114440918</v>
      </c>
      <c r="T11" s="15">
        <v>0.57533329725265503</v>
      </c>
      <c r="U11" s="15">
        <v>0.15697763860225677</v>
      </c>
      <c r="V11" s="16">
        <v>12.04239559173584</v>
      </c>
      <c r="W11" s="15">
        <v>1.3150966726243496E-2</v>
      </c>
      <c r="X11" s="24">
        <f t="shared" si="2"/>
        <v>3.6650653072340447</v>
      </c>
      <c r="Y11" s="23">
        <v>205</v>
      </c>
      <c r="Z11" s="17">
        <v>150</v>
      </c>
      <c r="AA11" s="30" t="s">
        <v>30</v>
      </c>
    </row>
    <row r="12" spans="1:27" ht="15" customHeight="1" x14ac:dyDescent="0.25">
      <c r="A12" s="31" t="s">
        <v>40</v>
      </c>
      <c r="B12" s="33" t="s">
        <v>114</v>
      </c>
      <c r="C12" s="9" t="s">
        <v>52</v>
      </c>
      <c r="D12" s="9" t="s">
        <v>5</v>
      </c>
      <c r="E12" s="9" t="s">
        <v>34</v>
      </c>
      <c r="F12" s="10">
        <v>43.299999237060547</v>
      </c>
      <c r="G12" s="10">
        <v>28.399999618530273</v>
      </c>
      <c r="H12" s="10">
        <v>21.899999618530273</v>
      </c>
      <c r="I12" s="10">
        <v>4.5999999046325684</v>
      </c>
      <c r="J12" s="10">
        <v>1.7999999523162842</v>
      </c>
      <c r="K12" s="24">
        <v>1.8300800323486328</v>
      </c>
      <c r="L12" s="11">
        <f t="shared" si="0"/>
        <v>1.0640000188073446</v>
      </c>
      <c r="M12" s="12">
        <v>0.12399999797344208</v>
      </c>
      <c r="N12" s="26">
        <f t="shared" si="1"/>
        <v>8.5806454531977394</v>
      </c>
      <c r="O12" s="13">
        <v>2.4000000953674316</v>
      </c>
      <c r="P12" s="13">
        <v>1.625</v>
      </c>
      <c r="Q12" s="13">
        <v>21.700000762939453</v>
      </c>
      <c r="R12" s="30">
        <f>(Q12-(K12*2))*100/F12</f>
        <v>41.662450383606142</v>
      </c>
      <c r="S12" s="14">
        <v>8.1999998092651367</v>
      </c>
      <c r="T12" s="15">
        <v>0.37266546487808228</v>
      </c>
      <c r="U12" s="15">
        <v>0.28554657101631165</v>
      </c>
      <c r="V12" s="16">
        <v>8.804509162902832</v>
      </c>
      <c r="W12" s="15">
        <v>1.5296915546059608E-2</v>
      </c>
      <c r="X12" s="24">
        <f t="shared" si="2"/>
        <v>1.3050952198504742</v>
      </c>
      <c r="Y12" s="23">
        <v>155</v>
      </c>
      <c r="Z12" s="17">
        <v>79</v>
      </c>
      <c r="AA12" s="30">
        <v>0.7181856632232666</v>
      </c>
    </row>
    <row r="13" spans="1:27" ht="15" customHeight="1" x14ac:dyDescent="0.25">
      <c r="A13" s="32"/>
      <c r="B13" s="34"/>
      <c r="C13" s="9" t="s">
        <v>80</v>
      </c>
      <c r="D13" s="6" t="s">
        <v>5</v>
      </c>
      <c r="E13" s="9" t="s">
        <v>34</v>
      </c>
      <c r="F13" s="10">
        <v>49.599998474121094</v>
      </c>
      <c r="G13" s="10">
        <v>26.899999618530273</v>
      </c>
      <c r="H13" s="10">
        <v>19.700000762939453</v>
      </c>
      <c r="I13" s="10">
        <v>3.2000000476837158</v>
      </c>
      <c r="J13" s="10">
        <v>0.60000002384185791</v>
      </c>
      <c r="K13" s="24">
        <v>1.4344799518585205</v>
      </c>
      <c r="L13" s="11">
        <f t="shared" si="0"/>
        <v>0.8339999720107677</v>
      </c>
      <c r="M13" s="12" t="s">
        <v>30</v>
      </c>
      <c r="N13" s="26" t="s">
        <v>30</v>
      </c>
      <c r="O13" s="13">
        <v>2</v>
      </c>
      <c r="P13" s="13" t="s">
        <v>30</v>
      </c>
      <c r="Q13" s="13" t="s">
        <v>30</v>
      </c>
      <c r="R13" s="30" t="s">
        <v>30</v>
      </c>
      <c r="S13" s="14">
        <v>8.2200002670288086</v>
      </c>
      <c r="T13" s="15" t="s">
        <v>30</v>
      </c>
      <c r="U13" s="15" t="s">
        <v>30</v>
      </c>
      <c r="V13" s="16" t="s">
        <v>30</v>
      </c>
      <c r="W13" s="15" t="s">
        <v>30</v>
      </c>
      <c r="X13" s="24" t="s">
        <v>30</v>
      </c>
      <c r="Y13" s="23" t="s">
        <v>30</v>
      </c>
      <c r="Z13" s="17" t="s">
        <v>30</v>
      </c>
      <c r="AA13" s="30" t="s">
        <v>30</v>
      </c>
    </row>
    <row r="14" spans="1:27" ht="15" customHeight="1" x14ac:dyDescent="0.25">
      <c r="A14" s="31" t="s">
        <v>43</v>
      </c>
      <c r="B14" s="33" t="s">
        <v>114</v>
      </c>
      <c r="C14" s="9" t="s">
        <v>37</v>
      </c>
      <c r="D14" s="9" t="s">
        <v>5</v>
      </c>
      <c r="E14" s="9" t="s">
        <v>34</v>
      </c>
      <c r="F14" s="10">
        <v>40.700000762939453</v>
      </c>
      <c r="G14" s="10">
        <v>28.399999618530273</v>
      </c>
      <c r="H14" s="10">
        <v>24.100000381469727</v>
      </c>
      <c r="I14" s="10">
        <v>5.4000000953674316</v>
      </c>
      <c r="J14" s="10">
        <v>1.3999999761581421</v>
      </c>
      <c r="K14" s="24">
        <v>2.19815993309021</v>
      </c>
      <c r="L14" s="11">
        <f t="shared" si="0"/>
        <v>1.2779999610989592</v>
      </c>
      <c r="M14" s="12">
        <v>0.13300000131130219</v>
      </c>
      <c r="N14" s="26">
        <f t="shared" si="1"/>
        <v>9.6090221691626123</v>
      </c>
      <c r="O14" s="13">
        <v>2.4000000953674316</v>
      </c>
      <c r="P14" s="13">
        <v>1.5</v>
      </c>
      <c r="Q14" s="13">
        <v>21.200000762939453</v>
      </c>
      <c r="R14" s="30">
        <f>(Q14-(K14*2))*100/F14</f>
        <v>41.286684476085085</v>
      </c>
      <c r="S14" s="14">
        <v>8.119999885559082</v>
      </c>
      <c r="T14" s="15">
        <v>0.70800334215164185</v>
      </c>
      <c r="U14" s="15">
        <v>0.26770058274269104</v>
      </c>
      <c r="V14" s="16">
        <v>8.3255987167358398</v>
      </c>
      <c r="W14" s="15">
        <v>1.5509782359004021E-2</v>
      </c>
      <c r="X14" s="24">
        <f t="shared" si="2"/>
        <v>2.6447583150469338</v>
      </c>
      <c r="Y14" s="23">
        <v>154</v>
      </c>
      <c r="Z14" s="17">
        <v>206</v>
      </c>
      <c r="AA14" s="30">
        <v>0.74398744106292725</v>
      </c>
    </row>
    <row r="15" spans="1:27" ht="15" customHeight="1" x14ac:dyDescent="0.25">
      <c r="A15" s="32"/>
      <c r="B15" s="34"/>
      <c r="C15" s="9" t="s">
        <v>81</v>
      </c>
      <c r="D15" s="9" t="s">
        <v>5</v>
      </c>
      <c r="E15" s="9" t="s">
        <v>34</v>
      </c>
      <c r="F15" s="10">
        <v>44.299999237060547</v>
      </c>
      <c r="G15" s="10">
        <v>29.299999237060547</v>
      </c>
      <c r="H15" s="10">
        <v>21.700000762939453</v>
      </c>
      <c r="I15" s="10">
        <v>3.7000000476837158</v>
      </c>
      <c r="J15" s="10">
        <v>1</v>
      </c>
      <c r="K15" s="24">
        <v>1.6047600507736206</v>
      </c>
      <c r="L15" s="11">
        <f t="shared" si="0"/>
        <v>0.93300002951954686</v>
      </c>
      <c r="M15" s="12" t="s">
        <v>30</v>
      </c>
      <c r="N15" s="26" t="s">
        <v>30</v>
      </c>
      <c r="O15" s="13">
        <v>1.2000000476837158</v>
      </c>
      <c r="P15" s="13" t="s">
        <v>30</v>
      </c>
      <c r="Q15" s="13" t="s">
        <v>30</v>
      </c>
      <c r="R15" s="30" t="s">
        <v>30</v>
      </c>
      <c r="S15" s="14">
        <v>8.1400003433227539</v>
      </c>
      <c r="T15" s="15" t="s">
        <v>30</v>
      </c>
      <c r="U15" s="15" t="s">
        <v>30</v>
      </c>
      <c r="V15" s="16" t="s">
        <v>30</v>
      </c>
      <c r="W15" s="15" t="s">
        <v>30</v>
      </c>
      <c r="X15" s="24" t="s">
        <v>30</v>
      </c>
      <c r="Y15" s="23" t="s">
        <v>30</v>
      </c>
      <c r="Z15" s="17" t="s">
        <v>30</v>
      </c>
      <c r="AA15" s="30" t="s">
        <v>30</v>
      </c>
    </row>
    <row r="16" spans="1:27" ht="15" customHeight="1" x14ac:dyDescent="0.25">
      <c r="A16" s="17" t="s">
        <v>44</v>
      </c>
      <c r="B16" s="18" t="s">
        <v>117</v>
      </c>
      <c r="C16" s="9" t="s">
        <v>82</v>
      </c>
      <c r="D16" s="9" t="s">
        <v>53</v>
      </c>
      <c r="E16" s="9" t="s">
        <v>104</v>
      </c>
      <c r="F16" s="10">
        <v>34.400001525878906</v>
      </c>
      <c r="G16" s="10">
        <v>25</v>
      </c>
      <c r="H16" s="10">
        <v>33</v>
      </c>
      <c r="I16" s="10">
        <v>3.5999999046325684</v>
      </c>
      <c r="J16" s="10">
        <v>4</v>
      </c>
      <c r="K16" s="24">
        <v>2.7330799102783203</v>
      </c>
      <c r="L16" s="11">
        <f t="shared" si="0"/>
        <v>1.5889999478362327</v>
      </c>
      <c r="M16" s="12">
        <v>0.18899999558925629</v>
      </c>
      <c r="N16" s="26">
        <f t="shared" si="1"/>
        <v>8.4074073276145587</v>
      </c>
      <c r="O16" s="13">
        <v>13.600000381469727</v>
      </c>
      <c r="P16" s="13">
        <v>8.125</v>
      </c>
      <c r="Q16" s="13">
        <v>27</v>
      </c>
      <c r="R16" s="30">
        <f>(Q16-(K16*2))*100/F16</f>
        <v>62.598369837988486</v>
      </c>
      <c r="S16" s="14">
        <v>8.4200000762939453</v>
      </c>
      <c r="T16" s="15">
        <v>0.59845077991485596</v>
      </c>
      <c r="U16" s="15">
        <v>0.19704954326152802</v>
      </c>
      <c r="V16" s="16">
        <v>13.579164505004883</v>
      </c>
      <c r="W16" s="15">
        <v>1.2434670701622963E-2</v>
      </c>
      <c r="X16" s="24">
        <f t="shared" si="2"/>
        <v>3.0370574324071402</v>
      </c>
      <c r="Y16" s="23">
        <v>188</v>
      </c>
      <c r="Z16" s="17">
        <v>46</v>
      </c>
      <c r="AA16" s="30" t="s">
        <v>30</v>
      </c>
    </row>
    <row r="17" spans="1:27" ht="15" customHeight="1" x14ac:dyDescent="0.25">
      <c r="A17" s="31" t="s">
        <v>47</v>
      </c>
      <c r="B17" s="33" t="s">
        <v>118</v>
      </c>
      <c r="C17" s="9" t="s">
        <v>48</v>
      </c>
      <c r="D17" s="9" t="s">
        <v>5</v>
      </c>
      <c r="E17" s="9" t="s">
        <v>34</v>
      </c>
      <c r="F17" s="10">
        <v>46.299999237060547</v>
      </c>
      <c r="G17" s="10">
        <v>27.200000762939453</v>
      </c>
      <c r="H17" s="10">
        <v>21.399999618530273</v>
      </c>
      <c r="I17" s="10">
        <v>4.0999999046325684</v>
      </c>
      <c r="J17" s="10">
        <v>1</v>
      </c>
      <c r="K17" s="24">
        <v>1.7853599786758423</v>
      </c>
      <c r="L17" s="11">
        <f t="shared" si="0"/>
        <v>1.0379999876022339</v>
      </c>
      <c r="M17" s="12">
        <v>0.12600000202655792</v>
      </c>
      <c r="N17" s="26">
        <f t="shared" si="1"/>
        <v>8.2380950072004531</v>
      </c>
      <c r="O17" s="13">
        <v>0.80000001192092896</v>
      </c>
      <c r="P17" s="13" t="s">
        <v>30</v>
      </c>
      <c r="Q17" s="13">
        <v>26.299999237060547</v>
      </c>
      <c r="R17" s="30">
        <f>(Q17-(K17*2))*100/F17</f>
        <v>49.091316747831286</v>
      </c>
      <c r="S17" s="14">
        <v>7.5799999237060547</v>
      </c>
      <c r="T17" s="15">
        <v>0.29362276196479797</v>
      </c>
      <c r="U17" s="15">
        <v>0.46900066733360291</v>
      </c>
      <c r="V17" s="16">
        <v>7.6106705665588379</v>
      </c>
      <c r="W17" s="15">
        <v>3.1095428392291069E-2</v>
      </c>
      <c r="X17" s="24">
        <f t="shared" si="2"/>
        <v>0.62606043533823463</v>
      </c>
      <c r="Y17" s="23">
        <v>115</v>
      </c>
      <c r="Z17" s="17">
        <v>72</v>
      </c>
      <c r="AA17" s="30">
        <v>0.77015447616577148</v>
      </c>
    </row>
    <row r="18" spans="1:27" ht="15" customHeight="1" x14ac:dyDescent="0.25">
      <c r="A18" s="35"/>
      <c r="B18" s="36"/>
      <c r="C18" s="9" t="s">
        <v>83</v>
      </c>
      <c r="D18" s="9" t="s">
        <v>5</v>
      </c>
      <c r="E18" s="9" t="s">
        <v>34</v>
      </c>
      <c r="F18" s="10">
        <v>54.799999237060547</v>
      </c>
      <c r="G18" s="10">
        <v>22.100000381469727</v>
      </c>
      <c r="H18" s="10">
        <v>18.200000762939453</v>
      </c>
      <c r="I18" s="10">
        <v>4.0999999046325684</v>
      </c>
      <c r="J18" s="10">
        <v>0.80000001192092896</v>
      </c>
      <c r="K18" s="24">
        <v>0.67940002679824829</v>
      </c>
      <c r="L18" s="11">
        <f t="shared" si="0"/>
        <v>0.3950000155803769</v>
      </c>
      <c r="M18" s="12">
        <v>6.7000001668930054E-2</v>
      </c>
      <c r="N18" s="26">
        <f t="shared" si="1"/>
        <v>5.8955224737486907</v>
      </c>
      <c r="O18" s="13">
        <v>0.80000001192092896</v>
      </c>
      <c r="P18" s="13" t="s">
        <v>30</v>
      </c>
      <c r="Q18" s="13">
        <v>24.5</v>
      </c>
      <c r="R18" s="30">
        <f>(Q18-(K18*2))*100/F18</f>
        <v>42.22846764339625</v>
      </c>
      <c r="S18" s="14">
        <v>7.6500000953674316</v>
      </c>
      <c r="T18" s="15">
        <v>0.20655713975429535</v>
      </c>
      <c r="U18" s="15">
        <v>0.16955554485321045</v>
      </c>
      <c r="V18" s="16">
        <v>9.7098512649536133</v>
      </c>
      <c r="W18" s="15">
        <v>2.7702279388904572E-2</v>
      </c>
      <c r="X18" s="24">
        <f t="shared" si="2"/>
        <v>1.2182269823916307</v>
      </c>
      <c r="Y18" s="23">
        <v>147</v>
      </c>
      <c r="Z18" s="17">
        <v>7</v>
      </c>
      <c r="AA18" s="30" t="s">
        <v>30</v>
      </c>
    </row>
    <row r="19" spans="1:27" ht="15" customHeight="1" x14ac:dyDescent="0.25">
      <c r="A19" s="32"/>
      <c r="B19" s="34"/>
      <c r="C19" s="9" t="s">
        <v>84</v>
      </c>
      <c r="D19" s="9" t="s">
        <v>41</v>
      </c>
      <c r="E19" s="9" t="s">
        <v>42</v>
      </c>
      <c r="F19" s="10">
        <v>25.600000381469727</v>
      </c>
      <c r="G19" s="10">
        <v>39.599998474121094</v>
      </c>
      <c r="H19" s="10">
        <v>22.100000381469727</v>
      </c>
      <c r="I19" s="10">
        <v>8.1999998092651367</v>
      </c>
      <c r="J19" s="10">
        <v>4.5</v>
      </c>
      <c r="K19" s="24">
        <v>0.4506399929523468</v>
      </c>
      <c r="L19" s="11">
        <f t="shared" si="0"/>
        <v>0.26199999590252721</v>
      </c>
      <c r="M19" s="12" t="s">
        <v>30</v>
      </c>
      <c r="N19" s="26" t="s">
        <v>30</v>
      </c>
      <c r="O19" s="13">
        <v>41.599998474121094</v>
      </c>
      <c r="P19" s="13">
        <v>11.75</v>
      </c>
      <c r="Q19" s="13" t="s">
        <v>30</v>
      </c>
      <c r="R19" s="30" t="s">
        <v>30</v>
      </c>
      <c r="S19" s="14">
        <v>8.619999885559082</v>
      </c>
      <c r="T19" s="15" t="s">
        <v>30</v>
      </c>
      <c r="U19" s="15" t="s">
        <v>30</v>
      </c>
      <c r="V19" s="16" t="s">
        <v>30</v>
      </c>
      <c r="W19" s="15" t="s">
        <v>30</v>
      </c>
      <c r="X19" s="24" t="s">
        <v>30</v>
      </c>
      <c r="Y19" s="23" t="s">
        <v>30</v>
      </c>
      <c r="Z19" s="17" t="s">
        <v>30</v>
      </c>
      <c r="AA19" s="30" t="s">
        <v>30</v>
      </c>
    </row>
    <row r="20" spans="1:27" ht="15" customHeight="1" x14ac:dyDescent="0.25">
      <c r="A20" s="17" t="s">
        <v>50</v>
      </c>
      <c r="B20" s="18" t="s">
        <v>117</v>
      </c>
      <c r="C20" s="9" t="s">
        <v>37</v>
      </c>
      <c r="D20" s="9" t="s">
        <v>45</v>
      </c>
      <c r="E20" s="9" t="s">
        <v>46</v>
      </c>
      <c r="F20" s="10">
        <v>22.600000381469727</v>
      </c>
      <c r="G20" s="10">
        <v>31.299999237060547</v>
      </c>
      <c r="H20" s="10">
        <v>23.700000762939453</v>
      </c>
      <c r="I20" s="10">
        <v>11.300000190734863</v>
      </c>
      <c r="J20" s="10">
        <v>11.100000381469727</v>
      </c>
      <c r="K20" s="24">
        <v>1.7303199768066406</v>
      </c>
      <c r="L20" s="11">
        <f t="shared" si="0"/>
        <v>1.0059999865154887</v>
      </c>
      <c r="M20" s="12">
        <v>0.1080000028014183</v>
      </c>
      <c r="N20" s="26">
        <f t="shared" si="1"/>
        <v>9.314814448340714</v>
      </c>
      <c r="O20" s="13">
        <v>18.399999618530273</v>
      </c>
      <c r="P20" s="13">
        <v>5.875</v>
      </c>
      <c r="Q20" s="13">
        <v>17.700000762939453</v>
      </c>
      <c r="R20" s="30">
        <f>(Q20-(K20*2))*100/F20</f>
        <v>63.006020216713623</v>
      </c>
      <c r="S20" s="14">
        <v>8.4700002670288086</v>
      </c>
      <c r="T20" s="15">
        <v>0.65724325180053711</v>
      </c>
      <c r="U20" s="15">
        <v>0.20251224935054779</v>
      </c>
      <c r="V20" s="16">
        <v>11.330132484436035</v>
      </c>
      <c r="W20" s="15">
        <v>1.2713965959846973E-2</v>
      </c>
      <c r="X20" s="24">
        <f t="shared" si="2"/>
        <v>3.2454493686594335</v>
      </c>
      <c r="Y20" s="23">
        <v>242</v>
      </c>
      <c r="Z20" s="17">
        <v>148</v>
      </c>
      <c r="AA20" s="30">
        <v>1.3280502557754517</v>
      </c>
    </row>
    <row r="21" spans="1:27" ht="15" customHeight="1" x14ac:dyDescent="0.25">
      <c r="A21" s="31" t="s">
        <v>51</v>
      </c>
      <c r="B21" s="33" t="s">
        <v>120</v>
      </c>
      <c r="C21" s="9" t="s">
        <v>37</v>
      </c>
      <c r="D21" s="6" t="s">
        <v>32</v>
      </c>
      <c r="E21" s="9" t="s">
        <v>33</v>
      </c>
      <c r="F21" s="10">
        <v>34.299999237060547</v>
      </c>
      <c r="G21" s="10">
        <v>25.399999618530273</v>
      </c>
      <c r="H21" s="10">
        <v>14.899999618530273</v>
      </c>
      <c r="I21" s="10">
        <v>8.6000003814697266</v>
      </c>
      <c r="J21" s="10">
        <v>16.799999237060547</v>
      </c>
      <c r="K21" s="24">
        <v>1.358456015586853</v>
      </c>
      <c r="L21" s="11">
        <f t="shared" si="0"/>
        <v>0.78980000906212389</v>
      </c>
      <c r="M21" s="12">
        <v>7.6999999582767487E-2</v>
      </c>
      <c r="N21" s="26">
        <f t="shared" si="1"/>
        <v>10.257143030412175</v>
      </c>
      <c r="O21" s="13">
        <v>34.400001525878906</v>
      </c>
      <c r="P21" s="13">
        <v>7.5</v>
      </c>
      <c r="Q21" s="13">
        <v>17.399999618530273</v>
      </c>
      <c r="R21" s="30">
        <f>(Q21-(K21*2))*100/F21</f>
        <v>42.80783648383219</v>
      </c>
      <c r="S21" s="14">
        <v>8.4399995803833008</v>
      </c>
      <c r="T21" s="15">
        <v>0.45851564407348633</v>
      </c>
      <c r="U21" s="15">
        <v>0.41759964823722839</v>
      </c>
      <c r="V21" s="16">
        <v>10.939108848571777</v>
      </c>
      <c r="W21" s="15">
        <v>1.6818488016724586E-2</v>
      </c>
      <c r="X21" s="24">
        <f t="shared" si="2"/>
        <v>1.0979789997644216</v>
      </c>
      <c r="Y21" s="23">
        <v>242</v>
      </c>
      <c r="Z21" s="17">
        <v>78</v>
      </c>
      <c r="AA21" s="30">
        <v>0.74103742837905884</v>
      </c>
    </row>
    <row r="22" spans="1:27" ht="15" customHeight="1" x14ac:dyDescent="0.25">
      <c r="A22" s="32"/>
      <c r="B22" s="34"/>
      <c r="C22" s="9" t="s">
        <v>49</v>
      </c>
      <c r="D22" s="9" t="s">
        <v>45</v>
      </c>
      <c r="E22" s="9" t="s">
        <v>46</v>
      </c>
      <c r="F22" s="10">
        <v>24.799999237060547</v>
      </c>
      <c r="G22" s="10">
        <v>27.299999237060547</v>
      </c>
      <c r="H22" s="10">
        <v>14.100000381469727</v>
      </c>
      <c r="I22" s="10">
        <v>11.5</v>
      </c>
      <c r="J22" s="10">
        <v>22.299999237060547</v>
      </c>
      <c r="K22" s="24">
        <v>0.80788397789001465</v>
      </c>
      <c r="L22" s="11">
        <f t="shared" si="0"/>
        <v>0.46969998714535738</v>
      </c>
      <c r="M22" s="12" t="s">
        <v>30</v>
      </c>
      <c r="N22" s="26" t="s">
        <v>30</v>
      </c>
      <c r="O22" s="13">
        <v>50</v>
      </c>
      <c r="P22" s="13">
        <v>8.625</v>
      </c>
      <c r="Q22" s="13" t="s">
        <v>30</v>
      </c>
      <c r="R22" s="30" t="s">
        <v>30</v>
      </c>
      <c r="S22" s="14">
        <v>8.7899999618530273</v>
      </c>
      <c r="T22" s="15" t="s">
        <v>30</v>
      </c>
      <c r="U22" s="15" t="s">
        <v>30</v>
      </c>
      <c r="V22" s="16" t="s">
        <v>30</v>
      </c>
      <c r="W22" s="15" t="s">
        <v>30</v>
      </c>
      <c r="X22" s="24" t="s">
        <v>30</v>
      </c>
      <c r="Y22" s="23" t="s">
        <v>30</v>
      </c>
      <c r="Z22" s="17" t="s">
        <v>30</v>
      </c>
      <c r="AA22" s="30" t="s">
        <v>30</v>
      </c>
    </row>
    <row r="23" spans="1:27" ht="15" customHeight="1" x14ac:dyDescent="0.25">
      <c r="A23" s="17" t="s">
        <v>54</v>
      </c>
      <c r="B23" s="18" t="s">
        <v>121</v>
      </c>
      <c r="C23" s="9" t="s">
        <v>85</v>
      </c>
      <c r="D23" s="9" t="s">
        <v>5</v>
      </c>
      <c r="E23" s="9" t="s">
        <v>34</v>
      </c>
      <c r="F23" s="10">
        <v>40.200000762939453</v>
      </c>
      <c r="G23" s="10">
        <v>24.299999237060547</v>
      </c>
      <c r="H23" s="10">
        <v>19.299999237060547</v>
      </c>
      <c r="I23" s="10">
        <v>7.3000001907348633</v>
      </c>
      <c r="J23" s="10">
        <v>8.8999996185302734</v>
      </c>
      <c r="K23" s="24">
        <v>4.0609197616577148</v>
      </c>
      <c r="L23" s="11">
        <f t="shared" si="0"/>
        <v>2.3609998614289038</v>
      </c>
      <c r="M23" s="12">
        <v>0.20900000631809235</v>
      </c>
      <c r="N23" s="26">
        <f t="shared" si="1"/>
        <v>11.296649713184822</v>
      </c>
      <c r="O23" s="13">
        <v>12</v>
      </c>
      <c r="P23" s="13">
        <v>3.5</v>
      </c>
      <c r="Q23" s="13">
        <v>23.600000381469727</v>
      </c>
      <c r="R23" s="30">
        <f>(Q23-(K23*2))*100/F23</f>
        <v>38.502886976120848</v>
      </c>
      <c r="S23" s="14">
        <v>8.1999998092651367</v>
      </c>
      <c r="T23" s="15">
        <v>1.0262529850006104</v>
      </c>
      <c r="U23" s="15">
        <v>0.30657407641410828</v>
      </c>
      <c r="V23" s="16">
        <v>12.028056144714355</v>
      </c>
      <c r="W23" s="15">
        <v>1.1757972650229931E-2</v>
      </c>
      <c r="X23" s="24">
        <f t="shared" si="2"/>
        <v>3.34748781437863</v>
      </c>
      <c r="Y23" s="23">
        <v>198</v>
      </c>
      <c r="Z23" s="17">
        <v>189</v>
      </c>
      <c r="AA23" s="30">
        <v>0.39018818736076355</v>
      </c>
    </row>
    <row r="24" spans="1:27" ht="15" customHeight="1" x14ac:dyDescent="0.25">
      <c r="A24" s="17" t="s">
        <v>56</v>
      </c>
      <c r="B24" s="18" t="s">
        <v>119</v>
      </c>
      <c r="C24" s="9" t="s">
        <v>52</v>
      </c>
      <c r="D24" s="6" t="s">
        <v>32</v>
      </c>
      <c r="E24" s="9" t="s">
        <v>33</v>
      </c>
      <c r="F24" s="10">
        <v>31.700000762939453</v>
      </c>
      <c r="G24" s="10">
        <v>26.700000762939453</v>
      </c>
      <c r="H24" s="10">
        <v>21.799999237060547</v>
      </c>
      <c r="I24" s="10">
        <v>9.6999998092651367</v>
      </c>
      <c r="J24" s="10">
        <v>10.100000381469727</v>
      </c>
      <c r="K24" s="24">
        <v>2.8173599243164063</v>
      </c>
      <c r="L24" s="11">
        <f t="shared" si="0"/>
        <v>1.6379999559979106</v>
      </c>
      <c r="M24" s="12">
        <v>0.17200000584125519</v>
      </c>
      <c r="N24" s="26">
        <f t="shared" si="1"/>
        <v>9.5232552347101542</v>
      </c>
      <c r="O24" s="13">
        <v>17.600000381469727</v>
      </c>
      <c r="P24" s="13">
        <v>3.25</v>
      </c>
      <c r="Q24" s="13">
        <v>20.399999618530273</v>
      </c>
      <c r="R24" s="30">
        <f>(Q24-(K24*2))*100/F24</f>
        <v>46.578168500108006</v>
      </c>
      <c r="S24" s="14">
        <v>8.2799997329711914</v>
      </c>
      <c r="T24" s="15">
        <v>0.66898834705352783</v>
      </c>
      <c r="U24" s="15">
        <v>0.22905142605304718</v>
      </c>
      <c r="V24" s="16">
        <v>11.230253219604492</v>
      </c>
      <c r="W24" s="15">
        <v>9.9248765036463737E-3</v>
      </c>
      <c r="X24" s="24">
        <f t="shared" si="2"/>
        <v>2.9206906002785304</v>
      </c>
      <c r="Y24" s="23">
        <v>209</v>
      </c>
      <c r="Z24" s="17">
        <v>182</v>
      </c>
      <c r="AA24" s="30">
        <v>0.68598449230194092</v>
      </c>
    </row>
    <row r="25" spans="1:27" ht="15" customHeight="1" x14ac:dyDescent="0.25">
      <c r="A25" s="31" t="s">
        <v>57</v>
      </c>
      <c r="B25" s="33" t="s">
        <v>122</v>
      </c>
      <c r="C25" s="9" t="s">
        <v>39</v>
      </c>
      <c r="D25" s="9" t="s">
        <v>5</v>
      </c>
      <c r="E25" s="9" t="s">
        <v>34</v>
      </c>
      <c r="F25" s="10">
        <v>42.200000762939453</v>
      </c>
      <c r="G25" s="10">
        <v>27.899999618530273</v>
      </c>
      <c r="H25" s="10">
        <v>24</v>
      </c>
      <c r="I25" s="10">
        <v>5</v>
      </c>
      <c r="J25" s="10">
        <v>0.89999997615814209</v>
      </c>
      <c r="K25" s="24">
        <v>2.3632800579071045</v>
      </c>
      <c r="L25" s="11">
        <f t="shared" si="0"/>
        <v>1.3740000336669211</v>
      </c>
      <c r="M25" s="12">
        <v>0.15</v>
      </c>
      <c r="N25" s="26">
        <f t="shared" si="1"/>
        <v>9.1600002244461418</v>
      </c>
      <c r="O25" s="13">
        <v>1.6000000238418579</v>
      </c>
      <c r="P25" s="13" t="s">
        <v>30</v>
      </c>
      <c r="Q25" s="13">
        <v>24.899999618530273</v>
      </c>
      <c r="R25" s="30">
        <f>(Q25-(K25*2))*100/F25</f>
        <v>47.804358146914112</v>
      </c>
      <c r="S25" s="14">
        <v>7.6399998664855957</v>
      </c>
      <c r="T25" s="15">
        <v>0.47752690315246582</v>
      </c>
      <c r="U25" s="15">
        <v>0.69677358865737915</v>
      </c>
      <c r="V25" s="16">
        <v>7.0507659912109375</v>
      </c>
      <c r="W25" s="15">
        <v>2.0476236939430237E-2</v>
      </c>
      <c r="X25" s="24">
        <f t="shared" si="2"/>
        <v>0.68534013189652865</v>
      </c>
      <c r="Y25" s="23">
        <v>119</v>
      </c>
      <c r="Z25" s="17">
        <v>107</v>
      </c>
      <c r="AA25" s="30">
        <v>0.78112131357192993</v>
      </c>
    </row>
    <row r="26" spans="1:27" ht="15" customHeight="1" x14ac:dyDescent="0.25">
      <c r="A26" s="35"/>
      <c r="B26" s="36"/>
      <c r="C26" s="9" t="s">
        <v>86</v>
      </c>
      <c r="D26" s="6" t="s">
        <v>5</v>
      </c>
      <c r="E26" s="9" t="s">
        <v>34</v>
      </c>
      <c r="F26" s="10">
        <v>49.900001525878906</v>
      </c>
      <c r="G26" s="10">
        <v>22.899999618530273</v>
      </c>
      <c r="H26" s="10">
        <v>21.100000381469727</v>
      </c>
      <c r="I26" s="10">
        <v>5</v>
      </c>
      <c r="J26" s="10">
        <v>1.1000000238418579</v>
      </c>
      <c r="K26" s="24">
        <v>0.94256001710891724</v>
      </c>
      <c r="L26" s="11">
        <f t="shared" si="0"/>
        <v>0.5480000099470449</v>
      </c>
      <c r="M26" s="12">
        <v>7.5000002980232239E-2</v>
      </c>
      <c r="N26" s="26">
        <f t="shared" si="1"/>
        <v>7.3066665089530911</v>
      </c>
      <c r="O26" s="13">
        <v>1.6000000238418579</v>
      </c>
      <c r="P26" s="13" t="s">
        <v>30</v>
      </c>
      <c r="Q26" s="13">
        <v>23</v>
      </c>
      <c r="R26" s="30">
        <f>(Q26-(K26*2))*100/F26</f>
        <v>42.31438741506183</v>
      </c>
      <c r="S26" s="14">
        <v>7.8600001335144043</v>
      </c>
      <c r="T26" s="15">
        <v>0.15868686139583588</v>
      </c>
      <c r="U26" s="15">
        <v>0.25869306921958923</v>
      </c>
      <c r="V26" s="16">
        <v>8.0451068878173828</v>
      </c>
      <c r="W26" s="15">
        <v>2.2355461493134499E-2</v>
      </c>
      <c r="X26" s="24">
        <f t="shared" si="2"/>
        <v>0.61341752167753671</v>
      </c>
      <c r="Y26" s="23">
        <v>132</v>
      </c>
      <c r="Z26" s="17">
        <v>8</v>
      </c>
      <c r="AA26" s="30" t="s">
        <v>30</v>
      </c>
    </row>
    <row r="27" spans="1:27" ht="15" customHeight="1" x14ac:dyDescent="0.25">
      <c r="A27" s="32"/>
      <c r="B27" s="34"/>
      <c r="C27" s="9" t="s">
        <v>87</v>
      </c>
      <c r="D27" s="9" t="s">
        <v>5</v>
      </c>
      <c r="E27" s="9" t="s">
        <v>34</v>
      </c>
      <c r="F27" s="10">
        <v>42.799999237060547</v>
      </c>
      <c r="G27" s="10">
        <v>19.5</v>
      </c>
      <c r="H27" s="10">
        <v>21.5</v>
      </c>
      <c r="I27" s="10">
        <v>11.699999809265137</v>
      </c>
      <c r="J27" s="10">
        <v>4.5</v>
      </c>
      <c r="K27" s="24">
        <v>0.81528002023696899</v>
      </c>
      <c r="L27" s="11">
        <f t="shared" si="0"/>
        <v>0.47400001176567963</v>
      </c>
      <c r="M27" s="12" t="s">
        <v>30</v>
      </c>
      <c r="N27" s="26" t="s">
        <v>30</v>
      </c>
      <c r="O27" s="13">
        <v>8.8000001907348633</v>
      </c>
      <c r="P27" s="13">
        <v>2.25</v>
      </c>
      <c r="Q27" s="13" t="s">
        <v>30</v>
      </c>
      <c r="R27" s="30" t="s">
        <v>30</v>
      </c>
      <c r="S27" s="14" t="s">
        <v>30</v>
      </c>
      <c r="T27" s="15" t="s">
        <v>30</v>
      </c>
      <c r="U27" s="15" t="s">
        <v>30</v>
      </c>
      <c r="V27" s="16" t="s">
        <v>30</v>
      </c>
      <c r="W27" s="15" t="s">
        <v>30</v>
      </c>
      <c r="X27" s="24" t="s">
        <v>30</v>
      </c>
      <c r="Y27" s="23" t="s">
        <v>30</v>
      </c>
      <c r="Z27" s="17" t="s">
        <v>30</v>
      </c>
      <c r="AA27" s="30" t="s">
        <v>30</v>
      </c>
    </row>
    <row r="28" spans="1:27" ht="15" customHeight="1" x14ac:dyDescent="0.25">
      <c r="A28" s="17" t="s">
        <v>59</v>
      </c>
      <c r="B28" s="18" t="s">
        <v>123</v>
      </c>
      <c r="C28" s="9" t="s">
        <v>88</v>
      </c>
      <c r="D28" s="6" t="s">
        <v>5</v>
      </c>
      <c r="E28" s="9" t="s">
        <v>34</v>
      </c>
      <c r="F28" s="10">
        <v>46.400001525878906</v>
      </c>
      <c r="G28" s="10">
        <v>25.299999237060547</v>
      </c>
      <c r="H28" s="10">
        <v>18.600000381469727</v>
      </c>
      <c r="I28" s="10">
        <v>4.9000000953674316</v>
      </c>
      <c r="J28" s="10">
        <v>4.8000001907348633</v>
      </c>
      <c r="K28" s="24">
        <v>2.3044559955596924</v>
      </c>
      <c r="L28" s="11">
        <f t="shared" si="0"/>
        <v>1.3397999974184258</v>
      </c>
      <c r="M28" s="12">
        <v>0.14519999921321869</v>
      </c>
      <c r="N28" s="26">
        <f t="shared" si="1"/>
        <v>9.2272727594922284</v>
      </c>
      <c r="O28" s="13">
        <v>4</v>
      </c>
      <c r="P28" s="13" t="s">
        <v>30</v>
      </c>
      <c r="Q28" s="13">
        <v>26.100000381469727</v>
      </c>
      <c r="R28" s="30">
        <f>(Q28-(K28*2))*100/F28</f>
        <v>46.316999318122889</v>
      </c>
      <c r="S28" s="14">
        <v>8.2600002288818359</v>
      </c>
      <c r="T28" s="15">
        <v>0.43057399988174438</v>
      </c>
      <c r="U28" s="15">
        <v>0.36019864678382874</v>
      </c>
      <c r="V28" s="16">
        <v>12.167181015014648</v>
      </c>
      <c r="W28" s="15">
        <v>3.8951631635427475E-2</v>
      </c>
      <c r="X28" s="24">
        <f t="shared" si="2"/>
        <v>1.1953792823107163</v>
      </c>
      <c r="Y28" s="23">
        <v>177</v>
      </c>
      <c r="Z28" s="17">
        <v>82</v>
      </c>
      <c r="AA28" s="30">
        <v>0.49535870552062988</v>
      </c>
    </row>
    <row r="29" spans="1:27" ht="15" customHeight="1" x14ac:dyDescent="0.25">
      <c r="A29" s="31" t="s">
        <v>60</v>
      </c>
      <c r="B29" s="33" t="s">
        <v>119</v>
      </c>
      <c r="C29" s="9" t="s">
        <v>52</v>
      </c>
      <c r="D29" s="6" t="s">
        <v>5</v>
      </c>
      <c r="E29" s="9" t="s">
        <v>34</v>
      </c>
      <c r="F29" s="10">
        <v>48.900001525878906</v>
      </c>
      <c r="G29" s="10">
        <v>20.5</v>
      </c>
      <c r="H29" s="10">
        <v>18.600000381469727</v>
      </c>
      <c r="I29" s="10">
        <v>7.3000001907348633</v>
      </c>
      <c r="J29" s="10">
        <v>4.6999998092651367</v>
      </c>
      <c r="K29" s="24">
        <v>1.6195520162582397</v>
      </c>
      <c r="L29" s="11">
        <f t="shared" si="0"/>
        <v>0.94160000945246503</v>
      </c>
      <c r="M29" s="12">
        <v>0.11879999935626984</v>
      </c>
      <c r="N29" s="26">
        <f t="shared" si="1"/>
        <v>7.9259260484395853</v>
      </c>
      <c r="O29" s="13">
        <v>6.4000000953674316</v>
      </c>
      <c r="P29" s="13" t="s">
        <v>30</v>
      </c>
      <c r="Q29" s="13">
        <v>24.799999237060547</v>
      </c>
      <c r="R29" s="30">
        <f>(Q29-(K29*2))*100/F29</f>
        <v>44.091808858397663</v>
      </c>
      <c r="S29" s="14">
        <v>8.3599996566772461</v>
      </c>
      <c r="T29" s="15">
        <v>0.40091517567634583</v>
      </c>
      <c r="U29" s="15">
        <v>0.25434768199920654</v>
      </c>
      <c r="V29" s="16">
        <v>12.57933521270752</v>
      </c>
      <c r="W29" s="15">
        <v>2.379106730222702E-2</v>
      </c>
      <c r="X29" s="24">
        <f t="shared" si="2"/>
        <v>1.5762485921833427</v>
      </c>
      <c r="Y29" s="23">
        <v>190</v>
      </c>
      <c r="Z29" s="17">
        <v>34</v>
      </c>
      <c r="AA29" s="30">
        <v>0.41468328237533569</v>
      </c>
    </row>
    <row r="30" spans="1:27" ht="15" customHeight="1" x14ac:dyDescent="0.25">
      <c r="A30" s="32"/>
      <c r="B30" s="34"/>
      <c r="C30" s="9" t="s">
        <v>89</v>
      </c>
      <c r="D30" s="6" t="s">
        <v>32</v>
      </c>
      <c r="E30" s="9" t="s">
        <v>33</v>
      </c>
      <c r="F30" s="10">
        <v>38.400001525878906</v>
      </c>
      <c r="G30" s="10">
        <v>17.600000381469727</v>
      </c>
      <c r="H30" s="10">
        <v>10.600000381469727</v>
      </c>
      <c r="I30" s="10">
        <v>5.5</v>
      </c>
      <c r="J30" s="10">
        <v>27.899999618530273</v>
      </c>
      <c r="K30" s="24">
        <v>1.0801600217819214</v>
      </c>
      <c r="L30" s="11">
        <f t="shared" si="0"/>
        <v>0.62800001266390781</v>
      </c>
      <c r="M30" s="12" t="s">
        <v>30</v>
      </c>
      <c r="N30" s="26" t="s">
        <v>30</v>
      </c>
      <c r="O30" s="13">
        <v>51.200000762939453</v>
      </c>
      <c r="P30" s="13">
        <v>9.5</v>
      </c>
      <c r="Q30" s="13" t="s">
        <v>30</v>
      </c>
      <c r="R30" s="30" t="s">
        <v>30</v>
      </c>
      <c r="S30" s="14" t="s">
        <v>30</v>
      </c>
      <c r="T30" s="15" t="s">
        <v>30</v>
      </c>
      <c r="U30" s="15" t="s">
        <v>30</v>
      </c>
      <c r="V30" s="16" t="s">
        <v>30</v>
      </c>
      <c r="W30" s="15" t="s">
        <v>30</v>
      </c>
      <c r="X30" s="24" t="s">
        <v>30</v>
      </c>
      <c r="Y30" s="23" t="s">
        <v>30</v>
      </c>
      <c r="Z30" s="17" t="s">
        <v>30</v>
      </c>
      <c r="AA30" s="30" t="s">
        <v>30</v>
      </c>
    </row>
    <row r="31" spans="1:27" ht="15" customHeight="1" x14ac:dyDescent="0.25">
      <c r="A31" s="31" t="s">
        <v>61</v>
      </c>
      <c r="B31" s="33" t="s">
        <v>124</v>
      </c>
      <c r="C31" s="9" t="s">
        <v>37</v>
      </c>
      <c r="D31" s="6" t="s">
        <v>53</v>
      </c>
      <c r="E31" s="9" t="s">
        <v>104</v>
      </c>
      <c r="F31" s="10">
        <v>36.099998474121094</v>
      </c>
      <c r="G31" s="10">
        <v>28.100000381469727</v>
      </c>
      <c r="H31" s="10">
        <v>24.700000762939453</v>
      </c>
      <c r="I31" s="10">
        <v>7.0999999046325684</v>
      </c>
      <c r="J31" s="10">
        <v>4</v>
      </c>
      <c r="K31" s="24">
        <v>1.4620000123977661</v>
      </c>
      <c r="L31" s="11">
        <f t="shared" si="0"/>
        <v>0.85000000720800362</v>
      </c>
      <c r="M31" s="12">
        <v>9.7999997437000275E-2</v>
      </c>
      <c r="N31" s="26">
        <f t="shared" si="1"/>
        <v>8.6734696881439195</v>
      </c>
      <c r="O31" s="13">
        <v>4</v>
      </c>
      <c r="P31" s="13">
        <v>1.875</v>
      </c>
      <c r="Q31" s="13">
        <v>18.100000381469727</v>
      </c>
      <c r="R31" s="30">
        <f>(Q31-(K31*2))*100/F31</f>
        <v>42.03878392835216</v>
      </c>
      <c r="S31" s="14">
        <v>8.3599996566772461</v>
      </c>
      <c r="T31" s="15">
        <v>0.32181647419929504</v>
      </c>
      <c r="U31" s="15">
        <v>0.19633091986179352</v>
      </c>
      <c r="V31" s="16">
        <v>11.453874588012695</v>
      </c>
      <c r="W31" s="15">
        <v>1.5185419470071793E-2</v>
      </c>
      <c r="X31" s="24">
        <f t="shared" si="2"/>
        <v>1.6391532949870384</v>
      </c>
      <c r="Y31" s="23">
        <v>235</v>
      </c>
      <c r="Z31" s="17">
        <v>53</v>
      </c>
      <c r="AA31" s="30">
        <v>0.92427372932434082</v>
      </c>
    </row>
    <row r="32" spans="1:27" ht="15" customHeight="1" x14ac:dyDescent="0.25">
      <c r="A32" s="35"/>
      <c r="B32" s="36"/>
      <c r="C32" s="9" t="s">
        <v>78</v>
      </c>
      <c r="D32" s="6" t="s">
        <v>53</v>
      </c>
      <c r="E32" s="9" t="s">
        <v>104</v>
      </c>
      <c r="F32" s="10">
        <v>34.299999237060547</v>
      </c>
      <c r="G32" s="10">
        <v>27.700000762939453</v>
      </c>
      <c r="H32" s="10">
        <v>25.100000381469727</v>
      </c>
      <c r="I32" s="10">
        <v>7.4000000953674316</v>
      </c>
      <c r="J32" s="10">
        <v>5.5</v>
      </c>
      <c r="K32" s="24">
        <v>1.4946800470352173</v>
      </c>
      <c r="L32" s="11">
        <f t="shared" si="0"/>
        <v>0.86900002734605652</v>
      </c>
      <c r="M32" s="12">
        <v>0.10999999940395355</v>
      </c>
      <c r="N32" s="26">
        <f t="shared" si="1"/>
        <v>7.9000002914074878</v>
      </c>
      <c r="O32" s="13">
        <v>4.8000001907348633</v>
      </c>
      <c r="P32" s="13">
        <v>1.875</v>
      </c>
      <c r="Q32" s="13">
        <v>19.899999618530273</v>
      </c>
      <c r="R32" s="30">
        <f>(Q32-(K32*2))*100/F32</f>
        <v>49.302157144622292</v>
      </c>
      <c r="S32" s="14">
        <v>8.5</v>
      </c>
      <c r="T32" s="15">
        <v>0.19213452935218811</v>
      </c>
      <c r="U32" s="15">
        <v>0.13461275398731232</v>
      </c>
      <c r="V32" s="16">
        <v>11.239527702331543</v>
      </c>
      <c r="W32" s="15">
        <v>5.389302596449852E-2</v>
      </c>
      <c r="X32" s="24">
        <f t="shared" si="2"/>
        <v>1.4273129674644158</v>
      </c>
      <c r="Y32" s="23">
        <v>208</v>
      </c>
      <c r="Z32" s="17">
        <v>9</v>
      </c>
      <c r="AA32" s="30" t="s">
        <v>30</v>
      </c>
    </row>
    <row r="33" spans="1:27" ht="15" customHeight="1" x14ac:dyDescent="0.25">
      <c r="A33" s="35"/>
      <c r="B33" s="36"/>
      <c r="C33" s="9" t="s">
        <v>90</v>
      </c>
      <c r="D33" s="9" t="s">
        <v>41</v>
      </c>
      <c r="E33" s="9" t="s">
        <v>42</v>
      </c>
      <c r="F33" s="10">
        <v>27.600000381469727</v>
      </c>
      <c r="G33" s="10">
        <v>30</v>
      </c>
      <c r="H33" s="10">
        <v>26.200000762939453</v>
      </c>
      <c r="I33" s="10">
        <v>8.6000003814697266</v>
      </c>
      <c r="J33" s="10">
        <v>7.5999999046325684</v>
      </c>
      <c r="K33" s="24">
        <v>0.97008001804351807</v>
      </c>
      <c r="L33" s="11">
        <f t="shared" si="0"/>
        <v>0.56400001049041748</v>
      </c>
      <c r="M33" s="12" t="s">
        <v>30</v>
      </c>
      <c r="N33" s="26" t="s">
        <v>30</v>
      </c>
      <c r="O33" s="13">
        <v>14.399999618530273</v>
      </c>
      <c r="P33" s="13">
        <v>3.875</v>
      </c>
      <c r="Q33" s="13" t="s">
        <v>30</v>
      </c>
      <c r="R33" s="30" t="s">
        <v>30</v>
      </c>
      <c r="S33" s="14">
        <v>8.5399999618530273</v>
      </c>
      <c r="T33" s="15" t="s">
        <v>30</v>
      </c>
      <c r="U33" s="15" t="s">
        <v>30</v>
      </c>
      <c r="V33" s="16" t="s">
        <v>30</v>
      </c>
      <c r="W33" s="15" t="s">
        <v>30</v>
      </c>
      <c r="X33" s="24" t="s">
        <v>30</v>
      </c>
      <c r="Y33" s="23" t="s">
        <v>30</v>
      </c>
      <c r="Z33" s="17" t="s">
        <v>30</v>
      </c>
      <c r="AA33" s="30" t="s">
        <v>30</v>
      </c>
    </row>
    <row r="34" spans="1:27" ht="15" customHeight="1" x14ac:dyDescent="0.25">
      <c r="A34" s="32"/>
      <c r="B34" s="34"/>
      <c r="C34" s="9" t="s">
        <v>91</v>
      </c>
      <c r="D34" s="9" t="s">
        <v>5</v>
      </c>
      <c r="E34" s="9" t="s">
        <v>34</v>
      </c>
      <c r="F34" s="10">
        <v>44.700000762939453</v>
      </c>
      <c r="G34" s="10">
        <v>18.5</v>
      </c>
      <c r="H34" s="10">
        <v>15.199999809265137</v>
      </c>
      <c r="I34" s="10">
        <v>6.4000000953674316</v>
      </c>
      <c r="J34" s="10">
        <v>15.199999809265137</v>
      </c>
      <c r="K34" s="24">
        <v>0.79636001586914063</v>
      </c>
      <c r="L34" s="11">
        <f t="shared" si="0"/>
        <v>0.46300000922624457</v>
      </c>
      <c r="M34" s="12" t="s">
        <v>30</v>
      </c>
      <c r="N34" s="26" t="s">
        <v>30</v>
      </c>
      <c r="O34" s="13">
        <v>2.2000000476837158</v>
      </c>
      <c r="P34" s="13" t="s">
        <v>30</v>
      </c>
      <c r="Q34" s="13" t="s">
        <v>30</v>
      </c>
      <c r="R34" s="30" t="s">
        <v>30</v>
      </c>
      <c r="S34" s="14">
        <v>8.4399995803833008</v>
      </c>
      <c r="T34" s="15" t="s">
        <v>30</v>
      </c>
      <c r="U34" s="15" t="s">
        <v>30</v>
      </c>
      <c r="V34" s="16" t="s">
        <v>30</v>
      </c>
      <c r="W34" s="15" t="s">
        <v>30</v>
      </c>
      <c r="X34" s="24" t="s">
        <v>30</v>
      </c>
      <c r="Y34" s="23" t="s">
        <v>30</v>
      </c>
      <c r="Z34" s="17" t="s">
        <v>30</v>
      </c>
      <c r="AA34" s="30" t="s">
        <v>30</v>
      </c>
    </row>
    <row r="35" spans="1:27" ht="15" customHeight="1" x14ac:dyDescent="0.25">
      <c r="A35" s="31" t="s">
        <v>62</v>
      </c>
      <c r="B35" s="33" t="s">
        <v>125</v>
      </c>
      <c r="C35" s="9" t="s">
        <v>85</v>
      </c>
      <c r="D35" s="6" t="s">
        <v>53</v>
      </c>
      <c r="E35" s="9" t="s">
        <v>104</v>
      </c>
      <c r="F35" s="10">
        <v>35.599998474121094</v>
      </c>
      <c r="G35" s="10">
        <v>32.200000762939453</v>
      </c>
      <c r="H35" s="10">
        <v>23.399999618530273</v>
      </c>
      <c r="I35" s="10">
        <v>7.0999999046325684</v>
      </c>
      <c r="J35" s="10">
        <v>1.7000000476837158</v>
      </c>
      <c r="K35" s="24">
        <v>1.8111599683761597</v>
      </c>
      <c r="L35" s="11">
        <f t="shared" si="0"/>
        <v>1.0529999816140463</v>
      </c>
      <c r="M35" s="12">
        <v>0.11999999731779099</v>
      </c>
      <c r="N35" s="26">
        <f t="shared" si="1"/>
        <v>8.7750000429202544</v>
      </c>
      <c r="O35" s="13">
        <v>1.2000000476837158</v>
      </c>
      <c r="P35" s="13">
        <v>1.25</v>
      </c>
      <c r="Q35" s="13">
        <v>22.700000762939453</v>
      </c>
      <c r="R35" s="30">
        <f>(Q35-(K35*2))*100/F35</f>
        <v>53.588993381714268</v>
      </c>
      <c r="S35" s="14">
        <v>8.1099996566772461</v>
      </c>
      <c r="T35" s="15">
        <v>0.4211997389793396</v>
      </c>
      <c r="U35" s="15">
        <v>0.303516685962677</v>
      </c>
      <c r="V35" s="16">
        <v>8.0347919464111328</v>
      </c>
      <c r="W35" s="15">
        <v>1.5754146501421928E-2</v>
      </c>
      <c r="X35" s="24">
        <f t="shared" si="2"/>
        <v>1.3877317408214385</v>
      </c>
      <c r="Y35" s="23">
        <v>137</v>
      </c>
      <c r="Z35" s="17">
        <v>147</v>
      </c>
      <c r="AA35" s="30">
        <v>1.0039921998977661</v>
      </c>
    </row>
    <row r="36" spans="1:27" ht="15" customHeight="1" x14ac:dyDescent="0.25">
      <c r="A36" s="35"/>
      <c r="B36" s="36"/>
      <c r="C36" s="9" t="s">
        <v>92</v>
      </c>
      <c r="D36" s="6" t="s">
        <v>53</v>
      </c>
      <c r="E36" s="9" t="s">
        <v>104</v>
      </c>
      <c r="F36" s="10">
        <v>36.5</v>
      </c>
      <c r="G36" s="10">
        <v>30.200000762939453</v>
      </c>
      <c r="H36" s="10">
        <v>23.5</v>
      </c>
      <c r="I36" s="10">
        <v>7</v>
      </c>
      <c r="J36" s="10">
        <v>2.7999999523162842</v>
      </c>
      <c r="K36" s="24">
        <v>1.2848399877548218</v>
      </c>
      <c r="L36" s="11">
        <f t="shared" si="0"/>
        <v>0.7469999928807104</v>
      </c>
      <c r="M36" s="12">
        <v>7.9999998211860657E-2</v>
      </c>
      <c r="N36" s="26">
        <f t="shared" si="1"/>
        <v>9.3375001197182712</v>
      </c>
      <c r="O36" s="13">
        <v>3.2000000476837158</v>
      </c>
      <c r="P36" s="13">
        <v>1.625</v>
      </c>
      <c r="Q36" s="13">
        <v>27.200000762939453</v>
      </c>
      <c r="R36" s="30">
        <f>(Q36-(K36*2))*100/F36</f>
        <v>67.480330924465235</v>
      </c>
      <c r="S36" s="14">
        <v>8.3500003814697266</v>
      </c>
      <c r="T36" s="15">
        <v>0.17670197784900665</v>
      </c>
      <c r="U36" s="15">
        <v>0.18603405356407166</v>
      </c>
      <c r="V36" s="16">
        <v>11.326020240783691</v>
      </c>
      <c r="W36" s="15">
        <v>2.0424762740731239E-2</v>
      </c>
      <c r="X36" s="24">
        <f t="shared" si="2"/>
        <v>0.9498367339942364</v>
      </c>
      <c r="Y36" s="23">
        <v>154</v>
      </c>
      <c r="Z36" s="17">
        <v>39</v>
      </c>
      <c r="AA36" s="30" t="s">
        <v>30</v>
      </c>
    </row>
    <row r="37" spans="1:27" ht="15" customHeight="1" x14ac:dyDescent="0.25">
      <c r="A37" s="32"/>
      <c r="B37" s="34"/>
      <c r="C37" s="9" t="s">
        <v>93</v>
      </c>
      <c r="D37" s="9" t="s">
        <v>5</v>
      </c>
      <c r="E37" s="9" t="s">
        <v>34</v>
      </c>
      <c r="F37" s="10">
        <v>47.599998474121094</v>
      </c>
      <c r="G37" s="10">
        <v>22.299999237060547</v>
      </c>
      <c r="H37" s="10">
        <v>19.299999237060547</v>
      </c>
      <c r="I37" s="10">
        <v>8.1999998092651367</v>
      </c>
      <c r="J37" s="10">
        <v>2.5999999046325684</v>
      </c>
      <c r="K37" s="24">
        <v>0.53835999965667725</v>
      </c>
      <c r="L37" s="11">
        <f t="shared" si="0"/>
        <v>0.31299999980039378</v>
      </c>
      <c r="M37" s="12" t="s">
        <v>30</v>
      </c>
      <c r="N37" s="26" t="s">
        <v>30</v>
      </c>
      <c r="O37" s="13">
        <v>2.4000000953674316</v>
      </c>
      <c r="P37" s="13" t="s">
        <v>30</v>
      </c>
      <c r="Q37" s="13" t="s">
        <v>30</v>
      </c>
      <c r="R37" s="30" t="s">
        <v>30</v>
      </c>
      <c r="S37" s="14">
        <v>8.4399995803833008</v>
      </c>
      <c r="T37" s="15" t="s">
        <v>30</v>
      </c>
      <c r="U37" s="15" t="s">
        <v>30</v>
      </c>
      <c r="V37" s="16" t="s">
        <v>30</v>
      </c>
      <c r="W37" s="15" t="s">
        <v>30</v>
      </c>
      <c r="X37" s="24" t="s">
        <v>30</v>
      </c>
      <c r="Y37" s="23" t="s">
        <v>30</v>
      </c>
      <c r="Z37" s="17" t="s">
        <v>30</v>
      </c>
      <c r="AA37" s="30" t="s">
        <v>30</v>
      </c>
    </row>
    <row r="38" spans="1:27" ht="15" customHeight="1" x14ac:dyDescent="0.25">
      <c r="A38" s="31" t="s">
        <v>63</v>
      </c>
      <c r="B38" s="33" t="s">
        <v>124</v>
      </c>
      <c r="C38" s="9" t="s">
        <v>39</v>
      </c>
      <c r="D38" s="9" t="s">
        <v>53</v>
      </c>
      <c r="E38" s="9" t="s">
        <v>104</v>
      </c>
      <c r="F38" s="10">
        <v>36.400001525878906</v>
      </c>
      <c r="G38" s="10">
        <v>30.100000381469727</v>
      </c>
      <c r="H38" s="10">
        <v>26.100000381469727</v>
      </c>
      <c r="I38" s="10">
        <v>5.5</v>
      </c>
      <c r="J38" s="10">
        <v>1.8999999761581421</v>
      </c>
      <c r="K38" s="24">
        <v>2.6090679168701172</v>
      </c>
      <c r="L38" s="11">
        <f t="shared" si="0"/>
        <v>1.5168999516686728</v>
      </c>
      <c r="M38" s="12">
        <v>0.148499995470047</v>
      </c>
      <c r="N38" s="26">
        <f t="shared" si="1"/>
        <v>10.21481480095154</v>
      </c>
      <c r="O38" s="13">
        <v>1.6000000238418579</v>
      </c>
      <c r="P38" s="13" t="s">
        <v>30</v>
      </c>
      <c r="Q38" s="13">
        <v>21.700000762939453</v>
      </c>
      <c r="R38" s="30">
        <f>(Q38-(K38*2))*100/F38</f>
        <v>45.279846808471397</v>
      </c>
      <c r="S38" s="14">
        <v>7.75</v>
      </c>
      <c r="T38" s="15">
        <v>0.65469938516616821</v>
      </c>
      <c r="U38" s="15">
        <v>0.50578749179840088</v>
      </c>
      <c r="V38" s="16">
        <v>6.421994686126709</v>
      </c>
      <c r="W38" s="15">
        <v>1.9336998462677002E-2</v>
      </c>
      <c r="X38" s="24">
        <f t="shared" si="2"/>
        <v>1.2944159272074711</v>
      </c>
      <c r="Y38" s="23">
        <v>124</v>
      </c>
      <c r="Z38" s="17">
        <v>163</v>
      </c>
      <c r="AA38" s="30">
        <v>0.88575446605682373</v>
      </c>
    </row>
    <row r="39" spans="1:27" ht="15" customHeight="1" x14ac:dyDescent="0.25">
      <c r="A39" s="35"/>
      <c r="B39" s="36"/>
      <c r="C39" s="9" t="s">
        <v>74</v>
      </c>
      <c r="D39" s="6" t="s">
        <v>5</v>
      </c>
      <c r="E39" s="9" t="s">
        <v>34</v>
      </c>
      <c r="F39" s="10">
        <v>41.5</v>
      </c>
      <c r="G39" s="10">
        <v>28</v>
      </c>
      <c r="H39" s="10">
        <v>23.299999237060547</v>
      </c>
      <c r="I39" s="10">
        <v>5.5999999046325684</v>
      </c>
      <c r="J39" s="10">
        <v>1.6000000238418579</v>
      </c>
      <c r="K39" s="24">
        <v>1.6214439868927002</v>
      </c>
      <c r="L39" s="11">
        <f t="shared" si="0"/>
        <v>0.94269999237947688</v>
      </c>
      <c r="M39" s="12">
        <v>0.10450000315904617</v>
      </c>
      <c r="N39" s="26">
        <f t="shared" si="1"/>
        <v>9.0210522859479063</v>
      </c>
      <c r="O39" s="13">
        <v>1.3999999761581421</v>
      </c>
      <c r="P39" s="13" t="s">
        <v>30</v>
      </c>
      <c r="Q39" s="13">
        <v>20</v>
      </c>
      <c r="R39" s="30">
        <f>(Q39-(K39*2))*100/F39</f>
        <v>40.378583195697829</v>
      </c>
      <c r="S39" s="14">
        <v>7.9800000190734863</v>
      </c>
      <c r="T39" s="15">
        <v>0.21013918519020081</v>
      </c>
      <c r="U39" s="15">
        <v>0.22057735919952393</v>
      </c>
      <c r="V39" s="16">
        <v>6.5734443664550781</v>
      </c>
      <c r="W39" s="15">
        <v>2.152666449546814E-2</v>
      </c>
      <c r="X39" s="24">
        <f t="shared" si="2"/>
        <v>0.95267794461225175</v>
      </c>
      <c r="Y39" s="23">
        <v>125</v>
      </c>
      <c r="Z39" s="17">
        <v>12</v>
      </c>
      <c r="AA39" s="30" t="s">
        <v>30</v>
      </c>
    </row>
    <row r="40" spans="1:27" ht="15" customHeight="1" x14ac:dyDescent="0.25">
      <c r="A40" s="32"/>
      <c r="B40" s="34"/>
      <c r="C40" s="9" t="s">
        <v>94</v>
      </c>
      <c r="D40" s="9" t="s">
        <v>45</v>
      </c>
      <c r="E40" s="9" t="s">
        <v>46</v>
      </c>
      <c r="F40" s="10">
        <v>23.799999237060547</v>
      </c>
      <c r="G40" s="10">
        <v>17.399999618530273</v>
      </c>
      <c r="H40" s="10">
        <v>10.899999618530273</v>
      </c>
      <c r="I40" s="10">
        <v>8.3000001907348633</v>
      </c>
      <c r="J40" s="10">
        <v>39.599998474121094</v>
      </c>
      <c r="K40" s="24">
        <v>0.8930240273475647</v>
      </c>
      <c r="L40" s="11">
        <f t="shared" si="0"/>
        <v>0.51920001589974696</v>
      </c>
      <c r="M40" s="12" t="s">
        <v>30</v>
      </c>
      <c r="N40" s="26" t="s">
        <v>30</v>
      </c>
      <c r="O40" s="13">
        <v>50</v>
      </c>
      <c r="P40" s="13">
        <v>4.375</v>
      </c>
      <c r="Q40" s="13" t="s">
        <v>30</v>
      </c>
      <c r="R40" s="30" t="s">
        <v>30</v>
      </c>
      <c r="S40" s="14">
        <v>8.6099996566772461</v>
      </c>
      <c r="T40" s="15" t="s">
        <v>30</v>
      </c>
      <c r="U40" s="15" t="s">
        <v>30</v>
      </c>
      <c r="V40" s="16" t="s">
        <v>30</v>
      </c>
      <c r="W40" s="15" t="s">
        <v>30</v>
      </c>
      <c r="X40" s="24" t="s">
        <v>30</v>
      </c>
      <c r="Y40" s="23" t="s">
        <v>30</v>
      </c>
      <c r="Z40" s="17" t="s">
        <v>30</v>
      </c>
      <c r="AA40" s="30" t="s">
        <v>30</v>
      </c>
    </row>
    <row r="41" spans="1:27" ht="15" customHeight="1" x14ac:dyDescent="0.25">
      <c r="A41" s="31" t="s">
        <v>64</v>
      </c>
      <c r="B41" s="33" t="s">
        <v>126</v>
      </c>
      <c r="C41" s="9" t="s">
        <v>37</v>
      </c>
      <c r="D41" s="6" t="s">
        <v>5</v>
      </c>
      <c r="E41" s="9" t="s">
        <v>34</v>
      </c>
      <c r="F41" s="10">
        <v>50.799999237060547</v>
      </c>
      <c r="G41" s="10">
        <v>23.100000381469727</v>
      </c>
      <c r="H41" s="10">
        <v>16.899999618530273</v>
      </c>
      <c r="I41" s="10">
        <v>4.8000001907348633</v>
      </c>
      <c r="J41" s="10">
        <v>4.4000000953674316</v>
      </c>
      <c r="K41" s="24">
        <v>1.76</v>
      </c>
      <c r="L41" s="11">
        <f t="shared" si="0"/>
        <v>1.0232558139534884</v>
      </c>
      <c r="M41" s="12">
        <v>0.13</v>
      </c>
      <c r="N41" s="26">
        <f t="shared" si="1"/>
        <v>7.8711985688729875</v>
      </c>
      <c r="O41" s="13">
        <v>5.5999999046325684</v>
      </c>
      <c r="P41" s="13" t="s">
        <v>30</v>
      </c>
      <c r="Q41" s="13">
        <v>27.700000762939453</v>
      </c>
      <c r="R41" s="30">
        <f>(Q41-(K41*2))*100/F41</f>
        <v>47.598427413556365</v>
      </c>
      <c r="S41" s="14">
        <v>8.2700004577636719</v>
      </c>
      <c r="T41" s="15">
        <v>0.42494073510169983</v>
      </c>
      <c r="U41" s="15">
        <v>0.35444042086601257</v>
      </c>
      <c r="V41" s="16">
        <v>12.769261360168457</v>
      </c>
      <c r="W41" s="15">
        <v>1.6436055302619934E-2</v>
      </c>
      <c r="X41" s="24">
        <f t="shared" si="2"/>
        <v>1.1989059658134706</v>
      </c>
      <c r="Y41" s="23">
        <v>174</v>
      </c>
      <c r="Z41" s="17">
        <v>29</v>
      </c>
      <c r="AA41" s="30">
        <v>0.6673005223274231</v>
      </c>
    </row>
    <row r="42" spans="1:27" ht="15" customHeight="1" x14ac:dyDescent="0.25">
      <c r="A42" s="32"/>
      <c r="B42" s="34"/>
      <c r="C42" s="9" t="s">
        <v>49</v>
      </c>
      <c r="D42" s="6" t="s">
        <v>32</v>
      </c>
      <c r="E42" s="9" t="s">
        <v>33</v>
      </c>
      <c r="F42" s="10">
        <v>32.5</v>
      </c>
      <c r="G42" s="10">
        <v>22.100000381469727</v>
      </c>
      <c r="H42" s="10">
        <v>15.600000381469727</v>
      </c>
      <c r="I42" s="10">
        <v>11.399999618530273</v>
      </c>
      <c r="J42" s="10">
        <v>18.399999618530273</v>
      </c>
      <c r="K42" s="24">
        <v>0.88924002647399902</v>
      </c>
      <c r="L42" s="11">
        <f t="shared" si="0"/>
        <v>0.51700001539185991</v>
      </c>
      <c r="M42" s="12" t="s">
        <v>30</v>
      </c>
      <c r="N42" s="26" t="s">
        <v>30</v>
      </c>
      <c r="O42" s="13">
        <v>48.799999237060547</v>
      </c>
      <c r="P42" s="13">
        <v>10.5</v>
      </c>
      <c r="Q42" s="13" t="s">
        <v>30</v>
      </c>
      <c r="R42" s="30" t="s">
        <v>30</v>
      </c>
      <c r="S42" s="14">
        <v>8.630000114440918</v>
      </c>
      <c r="T42" s="15" t="s">
        <v>30</v>
      </c>
      <c r="U42" s="15" t="s">
        <v>30</v>
      </c>
      <c r="V42" s="16" t="s">
        <v>30</v>
      </c>
      <c r="W42" s="15" t="s">
        <v>30</v>
      </c>
      <c r="X42" s="24" t="s">
        <v>30</v>
      </c>
      <c r="Y42" s="23" t="s">
        <v>30</v>
      </c>
      <c r="Z42" s="17" t="s">
        <v>30</v>
      </c>
      <c r="AA42" s="30" t="s">
        <v>30</v>
      </c>
    </row>
    <row r="43" spans="1:27" ht="15" customHeight="1" x14ac:dyDescent="0.25">
      <c r="A43" s="31" t="s">
        <v>65</v>
      </c>
      <c r="B43" s="33" t="s">
        <v>127</v>
      </c>
      <c r="C43" s="9" t="s">
        <v>85</v>
      </c>
      <c r="D43" s="6" t="s">
        <v>5</v>
      </c>
      <c r="E43" s="9" t="s">
        <v>34</v>
      </c>
      <c r="F43" s="10">
        <v>48.400001525878906</v>
      </c>
      <c r="G43" s="10">
        <v>27.100000381469727</v>
      </c>
      <c r="H43" s="10">
        <v>18.799999237060547</v>
      </c>
      <c r="I43" s="10">
        <v>4.3000001907348633</v>
      </c>
      <c r="J43" s="10">
        <v>1.3999999761581421</v>
      </c>
      <c r="K43" s="24">
        <v>3.5342559814453125</v>
      </c>
      <c r="L43" s="11">
        <f t="shared" si="0"/>
        <v>2.0547999892123912</v>
      </c>
      <c r="M43" s="12">
        <v>0.21780000627040863</v>
      </c>
      <c r="N43" s="26">
        <f t="shared" si="1"/>
        <v>9.4343431132011233</v>
      </c>
      <c r="O43" s="13">
        <v>1.6000000238418579</v>
      </c>
      <c r="P43" s="13" t="s">
        <v>30</v>
      </c>
      <c r="Q43" s="13">
        <v>26.899999618530273</v>
      </c>
      <c r="R43" s="30">
        <f>(Q43-(K43*2))*100/F43</f>
        <v>40.974146757073939</v>
      </c>
      <c r="S43" s="14">
        <v>7.070000171661377</v>
      </c>
      <c r="T43" s="15">
        <v>0.37100088596343994</v>
      </c>
      <c r="U43" s="15">
        <v>0.69793123006820679</v>
      </c>
      <c r="V43" s="16">
        <v>7.240689754486084</v>
      </c>
      <c r="W43" s="15">
        <v>2.0939350128173828E-2</v>
      </c>
      <c r="X43" s="24">
        <f t="shared" si="2"/>
        <v>0.53157226669335755</v>
      </c>
      <c r="Y43" s="23">
        <v>112</v>
      </c>
      <c r="Z43" s="17">
        <v>98</v>
      </c>
      <c r="AA43" s="30">
        <v>0.6397894024848938</v>
      </c>
    </row>
    <row r="44" spans="1:27" ht="15" customHeight="1" x14ac:dyDescent="0.25">
      <c r="A44" s="35"/>
      <c r="B44" s="36"/>
      <c r="C44" s="9" t="s">
        <v>78</v>
      </c>
      <c r="D44" s="6" t="s">
        <v>105</v>
      </c>
      <c r="E44" s="9" t="s">
        <v>106</v>
      </c>
      <c r="F44" s="10">
        <v>62.200000762939453</v>
      </c>
      <c r="G44" s="10">
        <v>17.700000762939453</v>
      </c>
      <c r="H44" s="10">
        <v>15</v>
      </c>
      <c r="I44" s="10">
        <v>4.1999998092651367</v>
      </c>
      <c r="J44" s="10">
        <v>0.89999997615814209</v>
      </c>
      <c r="K44" s="24">
        <v>0.8059920072555542</v>
      </c>
      <c r="L44" s="11">
        <f t="shared" si="0"/>
        <v>0.46860000421834547</v>
      </c>
      <c r="M44" s="12">
        <v>6.4900003373622894E-2</v>
      </c>
      <c r="N44" s="26">
        <f t="shared" si="1"/>
        <v>7.2203386727218124</v>
      </c>
      <c r="O44" s="13">
        <v>2</v>
      </c>
      <c r="P44" s="13" t="s">
        <v>30</v>
      </c>
      <c r="Q44" s="13">
        <v>30.799999237060547</v>
      </c>
      <c r="R44" s="30">
        <f>(Q44-(K44*2))*100/F44</f>
        <v>46.926068914038495</v>
      </c>
      <c r="S44" s="14">
        <v>7.0799999237060547</v>
      </c>
      <c r="T44" s="15">
        <v>0.28874856233596802</v>
      </c>
      <c r="U44" s="15">
        <v>0.32229515910148621</v>
      </c>
      <c r="V44" s="16">
        <v>10.236186981201172</v>
      </c>
      <c r="W44" s="15">
        <v>3.0522316694259644E-2</v>
      </c>
      <c r="X44" s="24">
        <f t="shared" si="2"/>
        <v>0.89591343270857249</v>
      </c>
      <c r="Y44" s="23">
        <v>126</v>
      </c>
      <c r="Z44" s="17">
        <v>11</v>
      </c>
      <c r="AA44" s="30" t="s">
        <v>30</v>
      </c>
    </row>
    <row r="45" spans="1:27" ht="15" customHeight="1" x14ac:dyDescent="0.25">
      <c r="A45" s="32"/>
      <c r="B45" s="34"/>
      <c r="C45" s="9" t="s">
        <v>94</v>
      </c>
      <c r="D45" s="9" t="s">
        <v>53</v>
      </c>
      <c r="E45" s="9" t="s">
        <v>104</v>
      </c>
      <c r="F45" s="10">
        <v>37.799999237060547</v>
      </c>
      <c r="G45" s="10">
        <v>34.799999237060547</v>
      </c>
      <c r="H45" s="10">
        <v>13.800000190734863</v>
      </c>
      <c r="I45" s="10">
        <v>11.800000190734863</v>
      </c>
      <c r="J45" s="10">
        <v>1.7999999523162842</v>
      </c>
      <c r="K45" s="24">
        <v>0.41280001401901245</v>
      </c>
      <c r="L45" s="11">
        <f t="shared" si="0"/>
        <v>0.24000000815058864</v>
      </c>
      <c r="M45" s="12" t="s">
        <v>30</v>
      </c>
      <c r="N45" s="26" t="s">
        <v>30</v>
      </c>
      <c r="O45" s="13">
        <v>53.599998474121094</v>
      </c>
      <c r="P45" s="13">
        <v>21</v>
      </c>
      <c r="Q45" s="13" t="s">
        <v>30</v>
      </c>
      <c r="R45" s="30" t="s">
        <v>30</v>
      </c>
      <c r="S45" s="14">
        <v>8.6700000762939453</v>
      </c>
      <c r="T45" s="15" t="s">
        <v>30</v>
      </c>
      <c r="U45" s="15" t="s">
        <v>30</v>
      </c>
      <c r="V45" s="16" t="s">
        <v>30</v>
      </c>
      <c r="W45" s="15" t="s">
        <v>30</v>
      </c>
      <c r="X45" s="24" t="s">
        <v>30</v>
      </c>
      <c r="Y45" s="23" t="s">
        <v>30</v>
      </c>
      <c r="Z45" s="17" t="s">
        <v>30</v>
      </c>
      <c r="AA45" s="30" t="s">
        <v>30</v>
      </c>
    </row>
    <row r="46" spans="1:27" ht="15" customHeight="1" x14ac:dyDescent="0.25">
      <c r="A46" s="31" t="s">
        <v>66</v>
      </c>
      <c r="B46" s="33" t="s">
        <v>126</v>
      </c>
      <c r="C46" s="9" t="s">
        <v>37</v>
      </c>
      <c r="D46" s="6" t="s">
        <v>5</v>
      </c>
      <c r="E46" s="9" t="s">
        <v>34</v>
      </c>
      <c r="F46" s="10">
        <v>46.400001525878906</v>
      </c>
      <c r="G46" s="10">
        <v>28.5</v>
      </c>
      <c r="H46" s="10">
        <v>19.899999618530273</v>
      </c>
      <c r="I46" s="10">
        <v>3.5999999046325684</v>
      </c>
      <c r="J46" s="10">
        <v>1.6000000238418579</v>
      </c>
      <c r="K46" s="24">
        <v>1.7387479543685913</v>
      </c>
      <c r="L46" s="11">
        <f t="shared" si="0"/>
        <v>1.0108999734701112</v>
      </c>
      <c r="M46" s="12">
        <v>0.10450000315904617</v>
      </c>
      <c r="N46" s="26">
        <f t="shared" si="1"/>
        <v>9.6736836642152895</v>
      </c>
      <c r="O46" s="13">
        <v>2</v>
      </c>
      <c r="P46" s="13" t="s">
        <v>30</v>
      </c>
      <c r="Q46" s="13">
        <v>24.200000762939453</v>
      </c>
      <c r="R46" s="30">
        <f>(Q46-(K46*2))*100/F46</f>
        <v>44.660569337793241</v>
      </c>
      <c r="S46" s="14">
        <v>8.1999998092651367</v>
      </c>
      <c r="T46" s="15">
        <v>0.33984324336051941</v>
      </c>
      <c r="U46" s="15">
        <v>0.22238078713417053</v>
      </c>
      <c r="V46" s="16">
        <v>8.7076444625854492</v>
      </c>
      <c r="W46" s="15">
        <v>2.6397779583930969E-2</v>
      </c>
      <c r="X46" s="24">
        <f t="shared" si="2"/>
        <v>1.5282041571130849</v>
      </c>
      <c r="Y46" s="23">
        <v>136</v>
      </c>
      <c r="Z46" s="17">
        <v>24</v>
      </c>
      <c r="AA46" s="30">
        <v>0.66417431831359863</v>
      </c>
    </row>
    <row r="47" spans="1:27" ht="15" customHeight="1" x14ac:dyDescent="0.25">
      <c r="A47" s="32"/>
      <c r="B47" s="34"/>
      <c r="C47" s="9" t="s">
        <v>95</v>
      </c>
      <c r="D47" s="9" t="s">
        <v>45</v>
      </c>
      <c r="E47" s="9" t="s">
        <v>46</v>
      </c>
      <c r="F47" s="10">
        <v>25.899999618530273</v>
      </c>
      <c r="G47" s="10">
        <v>26.700000762939453</v>
      </c>
      <c r="H47" s="10">
        <v>18.200000762939453</v>
      </c>
      <c r="I47" s="10">
        <v>7.3000001907348633</v>
      </c>
      <c r="J47" s="10">
        <v>21.899999618530273</v>
      </c>
      <c r="K47" s="24">
        <v>0.87892001867294312</v>
      </c>
      <c r="L47" s="11">
        <f t="shared" si="0"/>
        <v>0.51100001085636226</v>
      </c>
      <c r="M47" s="12" t="s">
        <v>30</v>
      </c>
      <c r="N47" s="26" t="s">
        <v>30</v>
      </c>
      <c r="O47" s="13">
        <v>37.599998474121094</v>
      </c>
      <c r="P47" s="13">
        <v>3.875</v>
      </c>
      <c r="Q47" s="13" t="s">
        <v>30</v>
      </c>
      <c r="R47" s="30" t="s">
        <v>30</v>
      </c>
      <c r="S47" s="14">
        <v>8.6099996566772461</v>
      </c>
      <c r="T47" s="15" t="s">
        <v>30</v>
      </c>
      <c r="U47" s="15" t="s">
        <v>30</v>
      </c>
      <c r="V47" s="16" t="s">
        <v>30</v>
      </c>
      <c r="W47" s="15" t="s">
        <v>30</v>
      </c>
      <c r="X47" s="24" t="s">
        <v>30</v>
      </c>
      <c r="Y47" s="23" t="s">
        <v>30</v>
      </c>
      <c r="Z47" s="17" t="s">
        <v>30</v>
      </c>
      <c r="AA47" s="30" t="s">
        <v>30</v>
      </c>
    </row>
    <row r="48" spans="1:27" ht="15" customHeight="1" x14ac:dyDescent="0.25">
      <c r="A48" s="17" t="s">
        <v>72</v>
      </c>
      <c r="B48" s="18" t="s">
        <v>127</v>
      </c>
      <c r="C48" s="9" t="s">
        <v>39</v>
      </c>
      <c r="D48" s="6" t="s">
        <v>5</v>
      </c>
      <c r="E48" s="9" t="s">
        <v>34</v>
      </c>
      <c r="F48" s="10">
        <v>48.099998474121094</v>
      </c>
      <c r="G48" s="10">
        <v>26.299999237060547</v>
      </c>
      <c r="H48" s="10">
        <v>19.5</v>
      </c>
      <c r="I48" s="10">
        <v>4.5</v>
      </c>
      <c r="J48" s="10">
        <v>1.6000000238418579</v>
      </c>
      <c r="K48" s="24">
        <v>3.0328760147094727</v>
      </c>
      <c r="L48" s="11">
        <f t="shared" si="0"/>
        <v>1.763300008552019</v>
      </c>
      <c r="M48" s="12">
        <v>0.18700000643730164</v>
      </c>
      <c r="N48" s="26">
        <f t="shared" si="1"/>
        <v>9.4294114858398554</v>
      </c>
      <c r="O48" s="13">
        <v>1.6000000238418579</v>
      </c>
      <c r="P48" s="13" t="s">
        <v>30</v>
      </c>
      <c r="Q48" s="13">
        <v>29.299999237060547</v>
      </c>
      <c r="R48" s="30">
        <f>(Q48-(K48*2))*100/F48</f>
        <v>48.30404978108713</v>
      </c>
      <c r="S48" s="14">
        <v>7.9200000762939453</v>
      </c>
      <c r="T48" s="15">
        <v>0.73560631275177002</v>
      </c>
      <c r="U48" s="15">
        <v>0.41946348547935486</v>
      </c>
      <c r="V48" s="16">
        <v>8.9205427169799805</v>
      </c>
      <c r="W48" s="15">
        <v>1.4399534091353416E-2</v>
      </c>
      <c r="X48" s="24">
        <f t="shared" si="2"/>
        <v>1.7536837846830295</v>
      </c>
      <c r="Y48" s="23">
        <v>121</v>
      </c>
      <c r="Z48" s="17">
        <v>133</v>
      </c>
      <c r="AA48" s="30">
        <v>0.50547921657562256</v>
      </c>
    </row>
    <row r="49" spans="1:27" ht="15" customHeight="1" x14ac:dyDescent="0.25">
      <c r="A49" s="31" t="s">
        <v>67</v>
      </c>
      <c r="B49" s="33" t="s">
        <v>127</v>
      </c>
      <c r="C49" s="9" t="s">
        <v>52</v>
      </c>
      <c r="D49" s="6" t="s">
        <v>5</v>
      </c>
      <c r="E49" s="9" t="s">
        <v>34</v>
      </c>
      <c r="F49" s="10">
        <v>51.900001525878906</v>
      </c>
      <c r="G49" s="10">
        <v>20.600000381469727</v>
      </c>
      <c r="H49" s="10">
        <v>20.5</v>
      </c>
      <c r="I49" s="10">
        <v>5.3000001907348633</v>
      </c>
      <c r="J49" s="10">
        <v>1.7000000476837158</v>
      </c>
      <c r="K49" s="24">
        <v>1.9071359634399414</v>
      </c>
      <c r="L49" s="11">
        <f t="shared" si="0"/>
        <v>1.108799978744152</v>
      </c>
      <c r="M49" s="12">
        <v>0.11219999939203262</v>
      </c>
      <c r="N49" s="26">
        <f t="shared" si="1"/>
        <v>9.882352805278968</v>
      </c>
      <c r="O49" s="13">
        <v>1.2000000476837158</v>
      </c>
      <c r="P49" s="13" t="s">
        <v>30</v>
      </c>
      <c r="Q49" s="13">
        <v>30.5</v>
      </c>
      <c r="R49" s="30">
        <f>(Q49-(K49*2))*100/F49</f>
        <v>51.417586297784226</v>
      </c>
      <c r="S49" s="14">
        <v>7.8400001525878906</v>
      </c>
      <c r="T49" s="15">
        <v>0.43210873007774353</v>
      </c>
      <c r="U49" s="15">
        <v>0.44208651781082153</v>
      </c>
      <c r="V49" s="16">
        <v>9.0729198455810547</v>
      </c>
      <c r="W49" s="15">
        <v>1.7413046211004257E-2</v>
      </c>
      <c r="X49" s="24">
        <f t="shared" si="2"/>
        <v>0.97743023745105995</v>
      </c>
      <c r="Y49" s="23">
        <v>117</v>
      </c>
      <c r="Z49" s="17">
        <v>30</v>
      </c>
      <c r="AA49" s="30">
        <v>0.48402354121208191</v>
      </c>
    </row>
    <row r="50" spans="1:27" ht="15" customHeight="1" x14ac:dyDescent="0.25">
      <c r="A50" s="35"/>
      <c r="B50" s="36"/>
      <c r="C50" s="9" t="s">
        <v>80</v>
      </c>
      <c r="D50" s="6" t="s">
        <v>105</v>
      </c>
      <c r="E50" s="9" t="s">
        <v>106</v>
      </c>
      <c r="F50" s="10">
        <v>66.099998474121094</v>
      </c>
      <c r="G50" s="10">
        <v>13.100000381469727</v>
      </c>
      <c r="H50" s="10">
        <v>15.899999618530273</v>
      </c>
      <c r="I50" s="10">
        <v>4.3000001907348633</v>
      </c>
      <c r="J50" s="10">
        <v>0.60000002384185791</v>
      </c>
      <c r="K50" s="24">
        <v>1.1579040288925171</v>
      </c>
      <c r="L50" s="11">
        <f t="shared" si="0"/>
        <v>0.67320001679797503</v>
      </c>
      <c r="M50" s="12">
        <v>8.35999995470047E-2</v>
      </c>
      <c r="N50" s="26">
        <f t="shared" si="1"/>
        <v>8.0526318235141083</v>
      </c>
      <c r="O50" s="13">
        <v>1.6000000238418579</v>
      </c>
      <c r="P50" s="13" t="s">
        <v>30</v>
      </c>
      <c r="Q50" s="13">
        <v>35.5</v>
      </c>
      <c r="R50" s="30">
        <f>(Q50-(K50*2))*100/F50</f>
        <v>50.203014687219635</v>
      </c>
      <c r="S50" s="14">
        <v>7.8600001335144043</v>
      </c>
      <c r="T50" s="15">
        <v>0.34858047962188721</v>
      </c>
      <c r="U50" s="15">
        <v>0.28716358542442322</v>
      </c>
      <c r="V50" s="16">
        <v>12.018349647521973</v>
      </c>
      <c r="W50" s="15">
        <v>2.647775411605835E-2</v>
      </c>
      <c r="X50" s="24">
        <f t="shared" si="2"/>
        <v>1.2138742421212314</v>
      </c>
      <c r="Y50" s="23">
        <v>127</v>
      </c>
      <c r="Z50" s="17">
        <v>4</v>
      </c>
      <c r="AA50" s="30" t="s">
        <v>30</v>
      </c>
    </row>
    <row r="51" spans="1:27" ht="15" customHeight="1" x14ac:dyDescent="0.25">
      <c r="A51" s="32"/>
      <c r="B51" s="34"/>
      <c r="C51" s="9" t="s">
        <v>96</v>
      </c>
      <c r="D51" s="6" t="s">
        <v>5</v>
      </c>
      <c r="E51" s="9" t="s">
        <v>34</v>
      </c>
      <c r="F51" s="10">
        <v>45.099998474121094</v>
      </c>
      <c r="G51" s="10">
        <v>33.299999237060547</v>
      </c>
      <c r="H51" s="10">
        <v>11.699999809265137</v>
      </c>
      <c r="I51" s="10">
        <v>7.6999998092651367</v>
      </c>
      <c r="J51" s="10">
        <v>2.2000000476837158</v>
      </c>
      <c r="K51" s="24">
        <v>0.49759599566459656</v>
      </c>
      <c r="L51" s="11">
        <f t="shared" si="0"/>
        <v>0.28929999747941659</v>
      </c>
      <c r="M51" s="12" t="s">
        <v>30</v>
      </c>
      <c r="N51" s="26" t="s">
        <v>30</v>
      </c>
      <c r="O51" s="13">
        <v>60.799999237060547</v>
      </c>
      <c r="P51" s="13">
        <v>27.5</v>
      </c>
      <c r="Q51" s="13" t="s">
        <v>30</v>
      </c>
      <c r="R51" s="30" t="s">
        <v>30</v>
      </c>
      <c r="S51" s="14">
        <v>8.6999998092651367</v>
      </c>
      <c r="T51" s="15" t="s">
        <v>30</v>
      </c>
      <c r="U51" s="15" t="s">
        <v>30</v>
      </c>
      <c r="V51" s="16" t="s">
        <v>30</v>
      </c>
      <c r="W51" s="15" t="s">
        <v>30</v>
      </c>
      <c r="X51" s="24" t="s">
        <v>30</v>
      </c>
      <c r="Y51" s="23" t="s">
        <v>30</v>
      </c>
      <c r="Z51" s="17" t="s">
        <v>30</v>
      </c>
      <c r="AA51" s="30" t="s">
        <v>30</v>
      </c>
    </row>
    <row r="52" spans="1:27" ht="15" customHeight="1" x14ac:dyDescent="0.25">
      <c r="A52" s="17" t="s">
        <v>68</v>
      </c>
      <c r="B52" s="18" t="s">
        <v>125</v>
      </c>
      <c r="C52" s="9" t="s">
        <v>97</v>
      </c>
      <c r="D52" s="6" t="s">
        <v>55</v>
      </c>
      <c r="E52" s="9" t="s">
        <v>107</v>
      </c>
      <c r="F52" s="10">
        <v>12.100000381469727</v>
      </c>
      <c r="G52" s="10">
        <v>34.900001525878906</v>
      </c>
      <c r="H52" s="10">
        <v>23.200000762939453</v>
      </c>
      <c r="I52" s="10">
        <v>12.800000190734863</v>
      </c>
      <c r="J52" s="10">
        <v>17</v>
      </c>
      <c r="K52" s="24">
        <v>0.9012799859046936</v>
      </c>
      <c r="L52" s="11">
        <f t="shared" si="0"/>
        <v>0.52399999180505441</v>
      </c>
      <c r="M52" s="12" t="s">
        <v>30</v>
      </c>
      <c r="N52" s="26" t="s">
        <v>30</v>
      </c>
      <c r="O52" s="13">
        <v>40.799999237060547</v>
      </c>
      <c r="P52" s="13">
        <v>5.75</v>
      </c>
      <c r="Q52" s="13" t="s">
        <v>30</v>
      </c>
      <c r="R52" s="30" t="s">
        <v>30</v>
      </c>
      <c r="S52" s="14">
        <v>8.6099996566772461</v>
      </c>
      <c r="T52" s="15" t="s">
        <v>30</v>
      </c>
      <c r="U52" s="15" t="s">
        <v>30</v>
      </c>
      <c r="V52" s="16" t="s">
        <v>30</v>
      </c>
      <c r="W52" s="15" t="s">
        <v>30</v>
      </c>
      <c r="X52" s="24" t="s">
        <v>30</v>
      </c>
      <c r="Y52" s="23" t="s">
        <v>30</v>
      </c>
      <c r="Z52" s="17" t="s">
        <v>30</v>
      </c>
      <c r="AA52" s="30" t="s">
        <v>30</v>
      </c>
    </row>
    <row r="53" spans="1:27" ht="15" customHeight="1" x14ac:dyDescent="0.25">
      <c r="A53" s="31" t="s">
        <v>69</v>
      </c>
      <c r="B53" s="33" t="s">
        <v>128</v>
      </c>
      <c r="C53" s="9" t="s">
        <v>39</v>
      </c>
      <c r="D53" s="6" t="s">
        <v>5</v>
      </c>
      <c r="E53" s="9" t="s">
        <v>34</v>
      </c>
      <c r="F53" s="10">
        <v>40.5</v>
      </c>
      <c r="G53" s="10">
        <v>25.200000762939453</v>
      </c>
      <c r="H53" s="10">
        <v>21.899999618530273</v>
      </c>
      <c r="I53" s="10">
        <v>7.0999999046325684</v>
      </c>
      <c r="J53" s="10">
        <v>5.3000001907348633</v>
      </c>
      <c r="K53" s="24">
        <v>2.4578800201416016</v>
      </c>
      <c r="L53" s="11">
        <f t="shared" si="0"/>
        <v>1.4290000117102335</v>
      </c>
      <c r="M53" s="12">
        <v>0.16200000047683716</v>
      </c>
      <c r="N53" s="26">
        <f t="shared" si="1"/>
        <v>8.8209877006423376</v>
      </c>
      <c r="O53" s="13">
        <v>15.199999809265137</v>
      </c>
      <c r="P53" s="13">
        <v>3.5</v>
      </c>
      <c r="Q53" s="13">
        <v>25.899999618530273</v>
      </c>
      <c r="R53" s="30">
        <f>(Q53-(K53*2))*100/F53</f>
        <v>51.812937230239683</v>
      </c>
      <c r="S53" s="14">
        <v>8.380000114440918</v>
      </c>
      <c r="T53" s="15">
        <v>0.51904821395874023</v>
      </c>
      <c r="U53" s="15">
        <v>0.26382026076316833</v>
      </c>
      <c r="V53" s="16">
        <v>13.574819564819336</v>
      </c>
      <c r="W53" s="15">
        <v>2.0368292927742004E-2</v>
      </c>
      <c r="X53" s="24">
        <f t="shared" si="2"/>
        <v>1.9674312065997472</v>
      </c>
      <c r="Y53" s="23">
        <v>197</v>
      </c>
      <c r="Z53" s="17">
        <v>107</v>
      </c>
      <c r="AA53" s="30">
        <v>0.55722063779830933</v>
      </c>
    </row>
    <row r="54" spans="1:27" ht="15" customHeight="1" x14ac:dyDescent="0.25">
      <c r="A54" s="35"/>
      <c r="B54" s="36"/>
      <c r="C54" s="9" t="s">
        <v>98</v>
      </c>
      <c r="D54" s="6" t="s">
        <v>5</v>
      </c>
      <c r="E54" s="9" t="s">
        <v>34</v>
      </c>
      <c r="F54" s="10">
        <v>47.599998474121094</v>
      </c>
      <c r="G54" s="10">
        <v>21.299999237060547</v>
      </c>
      <c r="H54" s="10">
        <v>15.600000381469727</v>
      </c>
      <c r="I54" s="10">
        <v>12.600000381469727</v>
      </c>
      <c r="J54" s="10">
        <v>2.9000000953674316</v>
      </c>
      <c r="K54" s="24">
        <v>1.50981605052948</v>
      </c>
      <c r="L54" s="11">
        <f t="shared" si="0"/>
        <v>0.87780002937760471</v>
      </c>
      <c r="M54" s="12">
        <v>0.14079999923706055</v>
      </c>
      <c r="N54" s="26">
        <f t="shared" si="1"/>
        <v>6.2343752424293717</v>
      </c>
      <c r="O54" s="13">
        <v>31.600000381469727</v>
      </c>
      <c r="P54" s="13">
        <v>10</v>
      </c>
      <c r="Q54" s="13">
        <v>26</v>
      </c>
      <c r="R54" s="30">
        <f>(Q54-(K54*2))*100/F54</f>
        <v>48.278085368920507</v>
      </c>
      <c r="S54" s="14">
        <v>8.4600000381469727</v>
      </c>
      <c r="T54" s="15">
        <v>0.26188236474990845</v>
      </c>
      <c r="U54" s="15">
        <v>0.17821390926837921</v>
      </c>
      <c r="V54" s="16">
        <v>13.816754341125488</v>
      </c>
      <c r="W54" s="15">
        <v>1.7728004604578018E-2</v>
      </c>
      <c r="X54" s="24">
        <f t="shared" si="2"/>
        <v>1.4694833070270048</v>
      </c>
      <c r="Y54" s="23">
        <v>196</v>
      </c>
      <c r="Z54" s="17">
        <v>6</v>
      </c>
      <c r="AA54" s="30" t="s">
        <v>30</v>
      </c>
    </row>
    <row r="55" spans="1:27" ht="15" customHeight="1" x14ac:dyDescent="0.25">
      <c r="A55" s="32"/>
      <c r="B55" s="34"/>
      <c r="C55" s="9" t="s">
        <v>99</v>
      </c>
      <c r="D55" s="6" t="s">
        <v>5</v>
      </c>
      <c r="E55" s="9" t="s">
        <v>34</v>
      </c>
      <c r="F55" s="10">
        <v>43.5</v>
      </c>
      <c r="G55" s="10">
        <v>28.200000762939453</v>
      </c>
      <c r="H55" s="10">
        <v>13.199999809265137</v>
      </c>
      <c r="I55" s="10">
        <v>12.699999809265137</v>
      </c>
      <c r="J55" s="10">
        <v>2.4000000953674316</v>
      </c>
      <c r="K55" s="24">
        <v>0.74923199415206909</v>
      </c>
      <c r="L55" s="11">
        <f t="shared" si="0"/>
        <v>0.43559999660004017</v>
      </c>
      <c r="M55" s="12" t="s">
        <v>30</v>
      </c>
      <c r="N55" s="26" t="s">
        <v>30</v>
      </c>
      <c r="O55" s="13">
        <v>58.400001525878906</v>
      </c>
      <c r="P55" s="13">
        <v>23</v>
      </c>
      <c r="Q55" s="13" t="s">
        <v>30</v>
      </c>
      <c r="R55" s="30" t="s">
        <v>30</v>
      </c>
      <c r="S55" s="14">
        <v>8.7100000381469727</v>
      </c>
      <c r="T55" s="15" t="s">
        <v>30</v>
      </c>
      <c r="U55" s="15" t="s">
        <v>30</v>
      </c>
      <c r="V55" s="16" t="s">
        <v>30</v>
      </c>
      <c r="W55" s="15" t="s">
        <v>30</v>
      </c>
      <c r="X55" s="24" t="s">
        <v>30</v>
      </c>
      <c r="Y55" s="23" t="s">
        <v>30</v>
      </c>
      <c r="Z55" s="17" t="s">
        <v>30</v>
      </c>
      <c r="AA55" s="30" t="s">
        <v>30</v>
      </c>
    </row>
    <row r="56" spans="1:27" ht="15" customHeight="1" x14ac:dyDescent="0.25">
      <c r="A56" s="17" t="s">
        <v>73</v>
      </c>
      <c r="B56" s="18" t="s">
        <v>128</v>
      </c>
      <c r="C56" s="9" t="s">
        <v>37</v>
      </c>
      <c r="D56" s="6" t="s">
        <v>5</v>
      </c>
      <c r="E56" s="9" t="s">
        <v>34</v>
      </c>
      <c r="F56" s="10">
        <v>43.900001525878906</v>
      </c>
      <c r="G56" s="10">
        <v>23.100000381469727</v>
      </c>
      <c r="H56" s="10">
        <v>18.600000381469727</v>
      </c>
      <c r="I56" s="10">
        <v>7.5</v>
      </c>
      <c r="J56" s="10">
        <v>6.9000000953674316</v>
      </c>
      <c r="K56" s="24">
        <v>1.9828159809112549</v>
      </c>
      <c r="L56" s="11">
        <f t="shared" si="0"/>
        <v>1.1527999889018923</v>
      </c>
      <c r="M56" s="12">
        <v>0.1363999992609024</v>
      </c>
      <c r="N56" s="26">
        <f t="shared" si="1"/>
        <v>8.4516128676573246</v>
      </c>
      <c r="O56" s="13">
        <v>10</v>
      </c>
      <c r="P56" s="13">
        <v>3.375</v>
      </c>
      <c r="Q56" s="13">
        <v>26.100000381469727</v>
      </c>
      <c r="R56" s="30">
        <f>(Q56-(K56*2))*100/F56</f>
        <v>50.419971868563785</v>
      </c>
      <c r="S56" s="14">
        <v>8.369999885559082</v>
      </c>
      <c r="T56" s="15">
        <v>0.39622080326080322</v>
      </c>
      <c r="U56" s="15">
        <v>0.22743982076644897</v>
      </c>
      <c r="V56" s="16">
        <v>13.354948043823242</v>
      </c>
      <c r="W56" s="15">
        <v>1.9657861441373825E-2</v>
      </c>
      <c r="X56" s="24">
        <f t="shared" si="2"/>
        <v>1.7420907294315462</v>
      </c>
      <c r="Y56" s="23">
        <v>191</v>
      </c>
      <c r="Z56" s="17">
        <v>48</v>
      </c>
      <c r="AA56" s="30">
        <v>0.48861423134803772</v>
      </c>
    </row>
    <row r="57" spans="1:27" ht="15" customHeight="1" x14ac:dyDescent="0.25">
      <c r="A57" s="31" t="s">
        <v>70</v>
      </c>
      <c r="B57" s="33" t="s">
        <v>127</v>
      </c>
      <c r="C57" s="9" t="s">
        <v>100</v>
      </c>
      <c r="D57" s="6" t="s">
        <v>5</v>
      </c>
      <c r="E57" s="9" t="s">
        <v>34</v>
      </c>
      <c r="F57" s="10">
        <v>41.5</v>
      </c>
      <c r="G57" s="10">
        <v>25.200000762939453</v>
      </c>
      <c r="H57" s="10">
        <v>23.899999618530273</v>
      </c>
      <c r="I57" s="10">
        <v>6.6999998092651367</v>
      </c>
      <c r="J57" s="10">
        <v>2.7000000476837158</v>
      </c>
      <c r="K57" s="24">
        <v>1.7463159561157227</v>
      </c>
      <c r="L57" s="11">
        <f t="shared" si="0"/>
        <v>1.0152999744858853</v>
      </c>
      <c r="M57" s="12">
        <v>0.11439999938011169</v>
      </c>
      <c r="N57" s="26">
        <f t="shared" si="1"/>
        <v>8.8749998250646325</v>
      </c>
      <c r="O57" s="13">
        <v>1.6000000238418579</v>
      </c>
      <c r="P57" s="13" t="s">
        <v>30</v>
      </c>
      <c r="Q57" s="13">
        <v>23.799999237060547</v>
      </c>
      <c r="R57" s="30">
        <f>(Q57-(K57*2))*100/F57</f>
        <v>48.933415240552051</v>
      </c>
      <c r="S57" s="14">
        <v>8.0600004196166992</v>
      </c>
      <c r="T57" s="15">
        <v>0.29586660861968994</v>
      </c>
      <c r="U57" s="15">
        <v>0.285970538854599</v>
      </c>
      <c r="V57" s="16">
        <v>8.3792304992675781</v>
      </c>
      <c r="W57" s="15">
        <v>1.9877191632986069E-2</v>
      </c>
      <c r="X57" s="24">
        <f t="shared" si="2"/>
        <v>1.0346052072522147</v>
      </c>
      <c r="Y57" s="23">
        <v>135</v>
      </c>
      <c r="Z57" s="17">
        <v>55</v>
      </c>
      <c r="AA57" s="30">
        <v>0.73308157920837402</v>
      </c>
    </row>
    <row r="58" spans="1:27" ht="15" customHeight="1" x14ac:dyDescent="0.25">
      <c r="A58" s="32"/>
      <c r="B58" s="34"/>
      <c r="C58" s="9" t="s">
        <v>101</v>
      </c>
      <c r="D58" s="6" t="s">
        <v>5</v>
      </c>
      <c r="E58" s="9" t="s">
        <v>34</v>
      </c>
      <c r="F58" s="10">
        <v>42.900001525878906</v>
      </c>
      <c r="G58" s="10">
        <v>25.799999237060547</v>
      </c>
      <c r="H58" s="10">
        <v>22.799999237060547</v>
      </c>
      <c r="I58" s="10">
        <v>6.5999999046325684</v>
      </c>
      <c r="J58" s="10">
        <v>1.8999999761581421</v>
      </c>
      <c r="K58" s="24">
        <v>1.653607964515686</v>
      </c>
      <c r="L58" s="11">
        <f t="shared" si="0"/>
        <v>0.96139997936958488</v>
      </c>
      <c r="M58" s="12">
        <v>0.10010000318288803</v>
      </c>
      <c r="N58" s="26">
        <f t="shared" si="1"/>
        <v>9.6043950929058006</v>
      </c>
      <c r="O58" s="13">
        <v>1.2000000476837158</v>
      </c>
      <c r="P58" s="13" t="s">
        <v>30</v>
      </c>
      <c r="Q58" s="13">
        <v>24.5</v>
      </c>
      <c r="R58" s="30">
        <f>(Q58-(K58*2))*100/F58</f>
        <v>49.400427312769061</v>
      </c>
      <c r="S58" s="14">
        <v>8.1800003051757813</v>
      </c>
      <c r="T58" s="15">
        <v>0.23656389117240906</v>
      </c>
      <c r="U58" s="15">
        <v>0.15437076985836029</v>
      </c>
      <c r="V58" s="16">
        <v>8.1934452056884766</v>
      </c>
      <c r="W58" s="15">
        <v>1.7131097614765167E-2</v>
      </c>
      <c r="X58" s="24">
        <f t="shared" si="2"/>
        <v>1.5324396671044873</v>
      </c>
      <c r="Y58" s="23">
        <v>125</v>
      </c>
      <c r="Z58" s="17">
        <v>15</v>
      </c>
      <c r="AA58" s="30" t="s">
        <v>30</v>
      </c>
    </row>
    <row r="59" spans="1:27" ht="15" customHeight="1" x14ac:dyDescent="0.25">
      <c r="A59" s="31" t="s">
        <v>71</v>
      </c>
      <c r="B59" s="33" t="s">
        <v>127</v>
      </c>
      <c r="C59" s="9" t="s">
        <v>102</v>
      </c>
      <c r="D59" s="6" t="s">
        <v>5</v>
      </c>
      <c r="E59" s="9" t="s">
        <v>34</v>
      </c>
      <c r="F59" s="10">
        <v>45.400001525878906</v>
      </c>
      <c r="G59" s="10">
        <v>23.799999237060547</v>
      </c>
      <c r="H59" s="10">
        <v>20.100000381469727</v>
      </c>
      <c r="I59" s="10">
        <v>7.5999999046325684</v>
      </c>
      <c r="J59" s="10">
        <v>3.0999999046325684</v>
      </c>
      <c r="K59" s="24">
        <v>1.8068599700927734</v>
      </c>
      <c r="L59" s="11">
        <f t="shared" si="0"/>
        <v>1.0504999826120776</v>
      </c>
      <c r="M59" s="12">
        <v>0.11879999935626984</v>
      </c>
      <c r="N59" s="26">
        <f t="shared" si="1"/>
        <v>8.8425924941441174</v>
      </c>
      <c r="O59" s="13">
        <v>0.80000001192092896</v>
      </c>
      <c r="P59" s="13" t="s">
        <v>30</v>
      </c>
      <c r="Q59" s="13">
        <v>26.5</v>
      </c>
      <c r="R59" s="30">
        <f>(Q59-(K59*2))*100/F59</f>
        <v>50.4103068075203</v>
      </c>
      <c r="S59" s="14">
        <v>7.75</v>
      </c>
      <c r="T59" s="15">
        <v>0.3050990104675293</v>
      </c>
      <c r="U59" s="15">
        <v>0.36775290966033936</v>
      </c>
      <c r="V59" s="16">
        <v>7.5930485725402832</v>
      </c>
      <c r="W59" s="15">
        <v>2.9578903689980507E-2</v>
      </c>
      <c r="X59" s="24">
        <f t="shared" si="2"/>
        <v>0.82963044602236347</v>
      </c>
      <c r="Y59" s="23">
        <v>112</v>
      </c>
      <c r="Z59" s="17">
        <v>40</v>
      </c>
      <c r="AA59" s="30">
        <v>0.6500018835067749</v>
      </c>
    </row>
    <row r="60" spans="1:27" ht="15" customHeight="1" x14ac:dyDescent="0.25">
      <c r="A60" s="32"/>
      <c r="B60" s="34"/>
      <c r="C60" s="9" t="s">
        <v>103</v>
      </c>
      <c r="D60" s="6" t="s">
        <v>45</v>
      </c>
      <c r="E60" s="9" t="s">
        <v>46</v>
      </c>
      <c r="F60" s="10">
        <v>27.700000762939453</v>
      </c>
      <c r="G60" s="10">
        <v>17.799999237060547</v>
      </c>
      <c r="H60" s="10">
        <v>15.199999809265137</v>
      </c>
      <c r="I60" s="10">
        <v>10.600000381469727</v>
      </c>
      <c r="J60" s="10">
        <v>28.700000762939453</v>
      </c>
      <c r="K60" s="24">
        <v>0.67355197668075562</v>
      </c>
      <c r="L60" s="11">
        <f t="shared" si="0"/>
        <v>0.39159998644229976</v>
      </c>
      <c r="M60" s="12" t="s">
        <v>30</v>
      </c>
      <c r="N60" s="26" t="s">
        <v>30</v>
      </c>
      <c r="O60" s="13">
        <v>42.799999237060547</v>
      </c>
      <c r="P60" s="13">
        <v>5.375</v>
      </c>
      <c r="Q60" s="13" t="s">
        <v>30</v>
      </c>
      <c r="R60" s="30" t="s">
        <v>30</v>
      </c>
      <c r="S60" s="14">
        <v>8.630000114440918</v>
      </c>
      <c r="T60" s="15" t="s">
        <v>30</v>
      </c>
      <c r="U60" s="15" t="s">
        <v>30</v>
      </c>
      <c r="V60" s="16" t="s">
        <v>30</v>
      </c>
      <c r="W60" s="15" t="s">
        <v>30</v>
      </c>
      <c r="X60" s="24" t="s">
        <v>30</v>
      </c>
      <c r="Y60" s="23" t="s">
        <v>30</v>
      </c>
      <c r="Z60" s="17" t="s">
        <v>30</v>
      </c>
      <c r="AA60" s="30" t="s">
        <v>30</v>
      </c>
    </row>
    <row r="61" spans="1:27" x14ac:dyDescent="0.25">
      <c r="A61" s="41" t="s">
        <v>108</v>
      </c>
      <c r="B61" s="41" t="s">
        <v>129</v>
      </c>
      <c r="C61" s="9" t="s">
        <v>85</v>
      </c>
      <c r="D61" s="6" t="s">
        <v>5</v>
      </c>
      <c r="E61" s="6" t="s">
        <v>34</v>
      </c>
      <c r="F61" s="10">
        <v>44.6</v>
      </c>
      <c r="G61" s="10">
        <v>28.3</v>
      </c>
      <c r="H61" s="10">
        <v>20</v>
      </c>
      <c r="I61" s="10">
        <v>4.9000000000000004</v>
      </c>
      <c r="J61" s="10">
        <v>2.1</v>
      </c>
      <c r="K61" s="24">
        <v>2.09</v>
      </c>
      <c r="L61" s="11">
        <f t="shared" si="0"/>
        <v>1.2151162790697674</v>
      </c>
      <c r="M61" s="4">
        <v>0.12</v>
      </c>
      <c r="N61" s="26">
        <f t="shared" si="1"/>
        <v>10.125968992248062</v>
      </c>
      <c r="O61" s="13">
        <v>6.6</v>
      </c>
      <c r="P61" s="13">
        <v>2</v>
      </c>
      <c r="Q61" s="13" t="s">
        <v>30</v>
      </c>
      <c r="R61" s="23" t="s">
        <v>30</v>
      </c>
      <c r="S61" s="14">
        <v>7.73</v>
      </c>
      <c r="T61" s="6">
        <v>0.432</v>
      </c>
      <c r="U61" s="6">
        <v>0.30399999999999999</v>
      </c>
      <c r="V61" s="6">
        <v>11.82</v>
      </c>
      <c r="W61" s="6" t="s">
        <v>30</v>
      </c>
      <c r="X61" s="24">
        <f t="shared" si="2"/>
        <v>1.4210526315789473</v>
      </c>
      <c r="Y61" s="23" t="s">
        <v>30</v>
      </c>
      <c r="Z61" s="6">
        <v>108</v>
      </c>
      <c r="AA61" s="30">
        <f>(((1.5*G61*10)+(0.75*H61*10))/((F61*10)+(10*K61*10)))</f>
        <v>0.87709923664122136</v>
      </c>
    </row>
    <row r="62" spans="1:27" x14ac:dyDescent="0.25">
      <c r="A62" s="43"/>
      <c r="B62" s="43"/>
      <c r="C62" s="9" t="s">
        <v>111</v>
      </c>
      <c r="D62" s="6" t="s">
        <v>45</v>
      </c>
      <c r="E62" s="6" t="s">
        <v>46</v>
      </c>
      <c r="F62" s="10">
        <v>18.3</v>
      </c>
      <c r="G62" s="10">
        <v>29.7</v>
      </c>
      <c r="H62" s="10">
        <v>12.9</v>
      </c>
      <c r="I62" s="10">
        <v>11.3</v>
      </c>
      <c r="J62" s="10">
        <v>27.8</v>
      </c>
      <c r="K62" s="24">
        <v>0.2</v>
      </c>
      <c r="L62" s="11">
        <f t="shared" si="0"/>
        <v>0.11627906976744187</v>
      </c>
      <c r="M62" s="4">
        <v>0.6</v>
      </c>
      <c r="N62" s="26">
        <f t="shared" si="1"/>
        <v>0.19379844961240314</v>
      </c>
      <c r="O62" s="13">
        <v>77</v>
      </c>
      <c r="P62" s="13">
        <v>13</v>
      </c>
      <c r="Q62" s="13" t="s">
        <v>30</v>
      </c>
      <c r="R62" s="23" t="s">
        <v>30</v>
      </c>
      <c r="S62" s="14">
        <v>8.2100000000000009</v>
      </c>
      <c r="T62" s="6">
        <v>0.111</v>
      </c>
      <c r="U62" s="6">
        <v>8.5000000000000006E-2</v>
      </c>
      <c r="V62" s="6">
        <v>12.74</v>
      </c>
      <c r="W62" s="6" t="s">
        <v>30</v>
      </c>
      <c r="X62" s="24">
        <f t="shared" si="2"/>
        <v>1.3058823529411765</v>
      </c>
      <c r="Y62" s="23" t="s">
        <v>30</v>
      </c>
      <c r="Z62" s="6">
        <v>8</v>
      </c>
      <c r="AA62" s="30" t="s">
        <v>30</v>
      </c>
    </row>
    <row r="63" spans="1:27" x14ac:dyDescent="0.25">
      <c r="A63" s="41" t="s">
        <v>109</v>
      </c>
      <c r="B63" s="41" t="s">
        <v>129</v>
      </c>
      <c r="C63" s="9" t="s">
        <v>39</v>
      </c>
      <c r="D63" s="6" t="s">
        <v>5</v>
      </c>
      <c r="E63" s="6" t="s">
        <v>34</v>
      </c>
      <c r="F63" s="10">
        <v>43.5</v>
      </c>
      <c r="G63" s="10">
        <v>26.4</v>
      </c>
      <c r="H63" s="10">
        <v>21.5</v>
      </c>
      <c r="I63" s="10">
        <v>6.4</v>
      </c>
      <c r="J63" s="10">
        <v>2.2000000000000002</v>
      </c>
      <c r="K63" s="24">
        <v>1.82</v>
      </c>
      <c r="L63" s="11">
        <f t="shared" si="0"/>
        <v>1.058139534883721</v>
      </c>
      <c r="M63" s="4">
        <v>0.11</v>
      </c>
      <c r="N63" s="26">
        <f t="shared" si="1"/>
        <v>9.6194503171247359</v>
      </c>
      <c r="O63" s="13">
        <v>8.1</v>
      </c>
      <c r="P63" s="13">
        <v>2.5</v>
      </c>
      <c r="Q63" s="13" t="s">
        <v>30</v>
      </c>
      <c r="R63" s="23" t="s">
        <v>30</v>
      </c>
      <c r="S63" s="14">
        <v>7.82</v>
      </c>
      <c r="T63" s="6">
        <v>0.308</v>
      </c>
      <c r="U63" s="6">
        <v>0.27200000000000002</v>
      </c>
      <c r="V63" s="6">
        <v>12.92</v>
      </c>
      <c r="W63" s="6" t="s">
        <v>30</v>
      </c>
      <c r="X63" s="24">
        <f t="shared" si="2"/>
        <v>1.1323529411764706</v>
      </c>
      <c r="Y63" s="23" t="s">
        <v>30</v>
      </c>
      <c r="Z63" s="6">
        <v>53</v>
      </c>
      <c r="AA63" s="30">
        <f>(((1.5*G63*10)+(0.75*H63*10))/((F63*10)+(10*K63*10)))</f>
        <v>0.90316045380875198</v>
      </c>
    </row>
    <row r="64" spans="1:27" x14ac:dyDescent="0.25">
      <c r="A64" s="42"/>
      <c r="B64" s="42"/>
      <c r="C64" s="9" t="s">
        <v>112</v>
      </c>
      <c r="D64" s="6" t="s">
        <v>32</v>
      </c>
      <c r="E64" s="6" t="s">
        <v>33</v>
      </c>
      <c r="F64" s="10">
        <v>35.4</v>
      </c>
      <c r="G64" s="10">
        <v>24.4</v>
      </c>
      <c r="H64" s="10">
        <v>17.899999999999999</v>
      </c>
      <c r="I64" s="10">
        <v>7.7</v>
      </c>
      <c r="J64" s="10">
        <v>14.6</v>
      </c>
      <c r="K64" s="24">
        <v>1.1599999999999999</v>
      </c>
      <c r="L64" s="11">
        <f t="shared" si="0"/>
        <v>0.67441860465116277</v>
      </c>
      <c r="M64" s="4">
        <v>0.11</v>
      </c>
      <c r="N64" s="26">
        <f t="shared" si="1"/>
        <v>6.1310782241014801</v>
      </c>
      <c r="O64" s="13">
        <v>25.8</v>
      </c>
      <c r="P64" s="13">
        <v>16</v>
      </c>
      <c r="Q64" s="13" t="s">
        <v>30</v>
      </c>
      <c r="R64" s="23" t="s">
        <v>30</v>
      </c>
      <c r="S64" s="14">
        <v>7.95</v>
      </c>
      <c r="T64" s="6">
        <v>0.26600000000000001</v>
      </c>
      <c r="U64" s="6">
        <v>0.154</v>
      </c>
      <c r="V64" s="6">
        <v>11.28</v>
      </c>
      <c r="W64" s="6" t="s">
        <v>30</v>
      </c>
      <c r="X64" s="24">
        <f t="shared" si="2"/>
        <v>1.7272727272727273</v>
      </c>
      <c r="Y64" s="23" t="s">
        <v>30</v>
      </c>
      <c r="Z64" s="6">
        <v>17</v>
      </c>
      <c r="AA64" s="30" t="s">
        <v>30</v>
      </c>
    </row>
    <row r="65" spans="1:27" x14ac:dyDescent="0.25">
      <c r="A65" s="43"/>
      <c r="B65" s="43"/>
      <c r="C65" s="9" t="s">
        <v>113</v>
      </c>
      <c r="D65" s="6" t="s">
        <v>45</v>
      </c>
      <c r="E65" s="6" t="s">
        <v>46</v>
      </c>
      <c r="F65" s="10">
        <v>26.4</v>
      </c>
      <c r="G65" s="10">
        <v>30.1</v>
      </c>
      <c r="H65" s="10">
        <v>17.8</v>
      </c>
      <c r="I65" s="10">
        <v>12.4</v>
      </c>
      <c r="J65" s="10">
        <v>13.4</v>
      </c>
      <c r="K65" s="24">
        <v>0.31</v>
      </c>
      <c r="L65" s="11">
        <f t="shared" si="0"/>
        <v>0.1802325581395349</v>
      </c>
      <c r="M65" s="4">
        <v>0.05</v>
      </c>
      <c r="N65" s="26">
        <f t="shared" si="1"/>
        <v>3.6046511627906979</v>
      </c>
      <c r="O65" s="13">
        <v>65.3</v>
      </c>
      <c r="P65" s="13">
        <v>16.5</v>
      </c>
      <c r="Q65" s="13" t="s">
        <v>30</v>
      </c>
      <c r="R65" s="23" t="s">
        <v>30</v>
      </c>
      <c r="S65" s="14">
        <v>8.2799999999999994</v>
      </c>
      <c r="T65" s="6">
        <v>0.158</v>
      </c>
      <c r="U65" s="6">
        <v>7.1999999999999995E-2</v>
      </c>
      <c r="V65" s="6">
        <v>10.46</v>
      </c>
      <c r="W65" s="6" t="s">
        <v>30</v>
      </c>
      <c r="X65" s="24">
        <f t="shared" si="2"/>
        <v>2.1944444444444446</v>
      </c>
      <c r="Y65" s="23" t="s">
        <v>30</v>
      </c>
      <c r="Z65" s="6">
        <v>6</v>
      </c>
      <c r="AA65" s="30" t="s">
        <v>30</v>
      </c>
    </row>
    <row r="66" spans="1:27" x14ac:dyDescent="0.25">
      <c r="B66" s="19"/>
    </row>
    <row r="67" spans="1:27" x14ac:dyDescent="0.25">
      <c r="B67" s="19"/>
    </row>
    <row r="68" spans="1:27" x14ac:dyDescent="0.25">
      <c r="B68" s="19"/>
    </row>
    <row r="69" spans="1:27" x14ac:dyDescent="0.25">
      <c r="B69" s="19"/>
    </row>
    <row r="70" spans="1:27" x14ac:dyDescent="0.25">
      <c r="B70" s="19"/>
    </row>
    <row r="71" spans="1:27" x14ac:dyDescent="0.25">
      <c r="B71" s="19"/>
    </row>
    <row r="72" spans="1:27" x14ac:dyDescent="0.25">
      <c r="B72" s="19"/>
    </row>
    <row r="73" spans="1:27" x14ac:dyDescent="0.25">
      <c r="B73" s="19"/>
    </row>
    <row r="74" spans="1:27" x14ac:dyDescent="0.25">
      <c r="B74" s="19"/>
    </row>
    <row r="75" spans="1:27" x14ac:dyDescent="0.25">
      <c r="B75" s="19"/>
    </row>
    <row r="76" spans="1:27" x14ac:dyDescent="0.25">
      <c r="B76" s="19"/>
    </row>
    <row r="77" spans="1:27" x14ac:dyDescent="0.25">
      <c r="B77" s="19"/>
    </row>
    <row r="78" spans="1:27" x14ac:dyDescent="0.25">
      <c r="B78" s="19"/>
    </row>
    <row r="79" spans="1:27" x14ac:dyDescent="0.25">
      <c r="B79" s="19"/>
    </row>
    <row r="80" spans="1:27" x14ac:dyDescent="0.25">
      <c r="B80" s="19"/>
    </row>
    <row r="81" spans="2:2" x14ac:dyDescent="0.25">
      <c r="B81" s="19"/>
    </row>
    <row r="82" spans="2:2" x14ac:dyDescent="0.25">
      <c r="B82" s="19"/>
    </row>
    <row r="83" spans="2:2" x14ac:dyDescent="0.25">
      <c r="B83" s="19"/>
    </row>
    <row r="84" spans="2:2" x14ac:dyDescent="0.25">
      <c r="B84" s="19"/>
    </row>
    <row r="85" spans="2:2" x14ac:dyDescent="0.25">
      <c r="B85" s="19"/>
    </row>
    <row r="86" spans="2:2" x14ac:dyDescent="0.25">
      <c r="B86" s="19"/>
    </row>
    <row r="87" spans="2:2" x14ac:dyDescent="0.25">
      <c r="B87" s="19"/>
    </row>
    <row r="88" spans="2:2" x14ac:dyDescent="0.25">
      <c r="B88" s="19"/>
    </row>
    <row r="89" spans="2:2" x14ac:dyDescent="0.25">
      <c r="B89" s="19"/>
    </row>
    <row r="90" spans="2:2" x14ac:dyDescent="0.25">
      <c r="B90" s="19"/>
    </row>
    <row r="91" spans="2:2" x14ac:dyDescent="0.25">
      <c r="B91" s="19"/>
    </row>
    <row r="92" spans="2:2" x14ac:dyDescent="0.25">
      <c r="B92" s="19"/>
    </row>
    <row r="93" spans="2:2" x14ac:dyDescent="0.25">
      <c r="B93" s="19"/>
    </row>
    <row r="94" spans="2:2" x14ac:dyDescent="0.25">
      <c r="B94" s="19"/>
    </row>
    <row r="95" spans="2:2" x14ac:dyDescent="0.25">
      <c r="B95" s="19"/>
    </row>
    <row r="96" spans="2:2" x14ac:dyDescent="0.25">
      <c r="B96" s="19"/>
    </row>
    <row r="97" spans="2:2" x14ac:dyDescent="0.25">
      <c r="B97" s="19"/>
    </row>
    <row r="98" spans="2:2" x14ac:dyDescent="0.25">
      <c r="B98" s="19"/>
    </row>
    <row r="99" spans="2:2" x14ac:dyDescent="0.25">
      <c r="B99" s="19"/>
    </row>
    <row r="100" spans="2:2" x14ac:dyDescent="0.25">
      <c r="B100" s="19"/>
    </row>
    <row r="101" spans="2:2" x14ac:dyDescent="0.25">
      <c r="B101" s="19"/>
    </row>
    <row r="102" spans="2:2" x14ac:dyDescent="0.25">
      <c r="B102" s="19"/>
    </row>
    <row r="103" spans="2:2" x14ac:dyDescent="0.25">
      <c r="B103" s="19"/>
    </row>
    <row r="104" spans="2:2" x14ac:dyDescent="0.25">
      <c r="B104" s="19"/>
    </row>
    <row r="105" spans="2:2" x14ac:dyDescent="0.25">
      <c r="B105" s="19"/>
    </row>
    <row r="106" spans="2:2" x14ac:dyDescent="0.25">
      <c r="B106" s="19"/>
    </row>
    <row r="107" spans="2:2" x14ac:dyDescent="0.25">
      <c r="B107" s="19"/>
    </row>
    <row r="108" spans="2:2" x14ac:dyDescent="0.25">
      <c r="B108" s="19"/>
    </row>
    <row r="109" spans="2:2" x14ac:dyDescent="0.25">
      <c r="B109" s="19"/>
    </row>
    <row r="110" spans="2:2" x14ac:dyDescent="0.25">
      <c r="B110" s="19"/>
    </row>
    <row r="111" spans="2:2" x14ac:dyDescent="0.25">
      <c r="B111" s="19"/>
    </row>
    <row r="112" spans="2:2" x14ac:dyDescent="0.25">
      <c r="B112" s="19"/>
    </row>
    <row r="113" spans="2:2" x14ac:dyDescent="0.25">
      <c r="B113" s="19"/>
    </row>
    <row r="114" spans="2:2" x14ac:dyDescent="0.25">
      <c r="B114" s="19"/>
    </row>
    <row r="115" spans="2:2" x14ac:dyDescent="0.25">
      <c r="B115" s="19"/>
    </row>
    <row r="116" spans="2:2" x14ac:dyDescent="0.25">
      <c r="B116" s="19"/>
    </row>
    <row r="117" spans="2:2" x14ac:dyDescent="0.25">
      <c r="B117" s="19"/>
    </row>
    <row r="118" spans="2:2" x14ac:dyDescent="0.25">
      <c r="B118" s="19"/>
    </row>
    <row r="119" spans="2:2" x14ac:dyDescent="0.25">
      <c r="B119" s="19"/>
    </row>
    <row r="120" spans="2:2" x14ac:dyDescent="0.25">
      <c r="B120" s="19"/>
    </row>
    <row r="121" spans="2:2" x14ac:dyDescent="0.25">
      <c r="B121" s="19"/>
    </row>
    <row r="122" spans="2:2" x14ac:dyDescent="0.25">
      <c r="B122" s="19"/>
    </row>
    <row r="123" spans="2:2" x14ac:dyDescent="0.25">
      <c r="B123" s="19"/>
    </row>
    <row r="124" spans="2:2" x14ac:dyDescent="0.25">
      <c r="B124" s="19"/>
    </row>
    <row r="125" spans="2:2" x14ac:dyDescent="0.25">
      <c r="B125" s="19"/>
    </row>
    <row r="126" spans="2:2" x14ac:dyDescent="0.25">
      <c r="B126" s="19"/>
    </row>
    <row r="127" spans="2:2" x14ac:dyDescent="0.25">
      <c r="B127" s="19"/>
    </row>
    <row r="128" spans="2:2" x14ac:dyDescent="0.25">
      <c r="B128" s="19"/>
    </row>
    <row r="129" spans="2:2" x14ac:dyDescent="0.25">
      <c r="B129" s="19"/>
    </row>
    <row r="130" spans="2:2" x14ac:dyDescent="0.25">
      <c r="B130" s="19"/>
    </row>
    <row r="131" spans="2:2" x14ac:dyDescent="0.25">
      <c r="B131" s="19"/>
    </row>
    <row r="132" spans="2:2" x14ac:dyDescent="0.25">
      <c r="B132" s="19"/>
    </row>
    <row r="133" spans="2:2" x14ac:dyDescent="0.25">
      <c r="B133" s="19"/>
    </row>
    <row r="134" spans="2:2" x14ac:dyDescent="0.25">
      <c r="B134" s="19"/>
    </row>
    <row r="135" spans="2:2" x14ac:dyDescent="0.25">
      <c r="B135" s="19"/>
    </row>
    <row r="136" spans="2:2" x14ac:dyDescent="0.25">
      <c r="B136" s="19"/>
    </row>
    <row r="137" spans="2:2" x14ac:dyDescent="0.25">
      <c r="B137" s="19"/>
    </row>
    <row r="138" spans="2:2" x14ac:dyDescent="0.25">
      <c r="B138" s="19"/>
    </row>
    <row r="139" spans="2:2" x14ac:dyDescent="0.25">
      <c r="B139" s="19"/>
    </row>
    <row r="140" spans="2:2" x14ac:dyDescent="0.25">
      <c r="B140" s="19"/>
    </row>
    <row r="141" spans="2:2" x14ac:dyDescent="0.25">
      <c r="B141" s="19"/>
    </row>
    <row r="142" spans="2:2" x14ac:dyDescent="0.25">
      <c r="B142" s="19"/>
    </row>
    <row r="143" spans="2:2" x14ac:dyDescent="0.25">
      <c r="B143" s="19"/>
    </row>
    <row r="144" spans="2:2" x14ac:dyDescent="0.25">
      <c r="B144" s="19"/>
    </row>
    <row r="145" spans="2:2" x14ac:dyDescent="0.25">
      <c r="B145" s="19"/>
    </row>
    <row r="146" spans="2:2" x14ac:dyDescent="0.25">
      <c r="B146" s="19"/>
    </row>
    <row r="147" spans="2:2" x14ac:dyDescent="0.25">
      <c r="B147" s="19"/>
    </row>
    <row r="148" spans="2:2" x14ac:dyDescent="0.25">
      <c r="B148" s="19"/>
    </row>
    <row r="149" spans="2:2" x14ac:dyDescent="0.25">
      <c r="B149" s="19"/>
    </row>
    <row r="150" spans="2:2" x14ac:dyDescent="0.25">
      <c r="B150" s="19"/>
    </row>
    <row r="151" spans="2:2" x14ac:dyDescent="0.25">
      <c r="B151" s="19"/>
    </row>
    <row r="152" spans="2:2" x14ac:dyDescent="0.25">
      <c r="B152" s="19"/>
    </row>
    <row r="153" spans="2:2" x14ac:dyDescent="0.25">
      <c r="B153" s="19"/>
    </row>
    <row r="154" spans="2:2" x14ac:dyDescent="0.25">
      <c r="B154" s="19"/>
    </row>
    <row r="155" spans="2:2" x14ac:dyDescent="0.25">
      <c r="B155" s="19"/>
    </row>
    <row r="156" spans="2:2" x14ac:dyDescent="0.25">
      <c r="B156" s="19"/>
    </row>
    <row r="157" spans="2:2" x14ac:dyDescent="0.25">
      <c r="B157" s="19"/>
    </row>
    <row r="158" spans="2:2" x14ac:dyDescent="0.25">
      <c r="B158" s="19"/>
    </row>
    <row r="159" spans="2:2" x14ac:dyDescent="0.25">
      <c r="B159" s="19"/>
    </row>
    <row r="160" spans="2:2" x14ac:dyDescent="0.25">
      <c r="B160" s="19"/>
    </row>
    <row r="161" spans="2:2" x14ac:dyDescent="0.25">
      <c r="B161" s="19"/>
    </row>
    <row r="162" spans="2:2" x14ac:dyDescent="0.25">
      <c r="B162" s="19"/>
    </row>
  </sheetData>
  <mergeCells count="46">
    <mergeCell ref="A63:A65"/>
    <mergeCell ref="B63:B65"/>
    <mergeCell ref="A59:A60"/>
    <mergeCell ref="B59:B60"/>
    <mergeCell ref="A61:A62"/>
    <mergeCell ref="B61:B62"/>
    <mergeCell ref="A46:A47"/>
    <mergeCell ref="B46:B47"/>
    <mergeCell ref="A49:A51"/>
    <mergeCell ref="B49:B51"/>
    <mergeCell ref="A43:A45"/>
    <mergeCell ref="B43:B45"/>
    <mergeCell ref="A35:A37"/>
    <mergeCell ref="B35:B37"/>
    <mergeCell ref="A38:A40"/>
    <mergeCell ref="B38:B40"/>
    <mergeCell ref="A29:A30"/>
    <mergeCell ref="B29:B30"/>
    <mergeCell ref="A31:A34"/>
    <mergeCell ref="B31:B34"/>
    <mergeCell ref="A17:A19"/>
    <mergeCell ref="B17:B19"/>
    <mergeCell ref="A41:A42"/>
    <mergeCell ref="B41:B42"/>
    <mergeCell ref="A25:A27"/>
    <mergeCell ref="B25:B27"/>
    <mergeCell ref="A12:A13"/>
    <mergeCell ref="B12:B13"/>
    <mergeCell ref="A14:A15"/>
    <mergeCell ref="B14:B15"/>
    <mergeCell ref="A8:A9"/>
    <mergeCell ref="B8:B9"/>
    <mergeCell ref="A10:A11"/>
    <mergeCell ref="B10:B11"/>
    <mergeCell ref="B21:B22"/>
    <mergeCell ref="A21:A22"/>
    <mergeCell ref="A1:A2"/>
    <mergeCell ref="B1:B2"/>
    <mergeCell ref="A6:A7"/>
    <mergeCell ref="B6:B7"/>
    <mergeCell ref="B3:B5"/>
    <mergeCell ref="A3:A5"/>
    <mergeCell ref="B57:B58"/>
    <mergeCell ref="A57:A58"/>
    <mergeCell ref="B53:B55"/>
    <mergeCell ref="A53:A55"/>
  </mergeCells>
  <pageMargins left="0.78740157499999996" right="0.78740157499999996" top="0.984251969" bottom="0.984251969" header="0.5" footer="0.5"/>
  <pageSetup paperSize="9" orientation="portrait" r:id="rId1"/>
  <headerFooter alignWithMargins="0">
    <oddHeader>&amp;A</oddHeader>
    <oddFooter>Page &amp;P</oddFooter>
  </headerFooter>
  <ignoredErrors>
    <ignoredError sqref="A1:C1 A3:C65 A2:C2 E2:N2 D1:N1 D3:N40 T1:AA1 D42:N65 D41:J41 N41 L41 O2:AA2 O1:R1 O3:AA40 O42:AA65 O41:AA4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</vt:lpstr>
      <vt:lpstr>Tab!rqt_EXtract_Res_Terres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CHEVIGNY</dc:creator>
  <cp:lastModifiedBy>Sarl Adama</cp:lastModifiedBy>
  <dcterms:created xsi:type="dcterms:W3CDTF">2013-02-08T13:17:05Z</dcterms:created>
  <dcterms:modified xsi:type="dcterms:W3CDTF">2023-03-16T10:40:35Z</dcterms:modified>
</cp:coreProperties>
</file>