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3 2024\"/>
    </mc:Choice>
  </mc:AlternateContent>
  <xr:revisionPtr revIDLastSave="0" documentId="13_ncr:1_{5649A09F-0104-40AB-9BAB-4FA6E84591B4}" xr6:coauthVersionLast="47" xr6:coauthVersionMax="47" xr10:uidLastSave="{00000000-0000-0000-0000-000000000000}"/>
  <bookViews>
    <workbookView xWindow="38290" yWindow="-110" windowWidth="38620" windowHeight="21100" xr2:uid="{C2B88A9F-6029-419C-85EF-B2A515D5BE2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73" i="1"/>
  <c r="D72" i="1"/>
  <c r="J63" i="1"/>
  <c r="G63" i="1"/>
  <c r="A24" i="1"/>
  <c r="C24" i="1" s="1"/>
  <c r="A45" i="1"/>
  <c r="C45" i="1" s="1"/>
  <c r="E52" i="1"/>
  <c r="G52" i="1" s="1"/>
  <c r="B9" i="1"/>
  <c r="E21" i="1"/>
  <c r="A28" i="1" s="1"/>
  <c r="C28" i="1" s="1"/>
  <c r="E18" i="1"/>
  <c r="B8" i="1"/>
  <c r="G66" i="1" l="1"/>
  <c r="B10" i="1"/>
  <c r="E26" i="1"/>
</calcChain>
</file>

<file path=xl/sharedStrings.xml><?xml version="1.0" encoding="utf-8"?>
<sst xmlns="http://schemas.openxmlformats.org/spreadsheetml/2006/main" count="97" uniqueCount="68">
  <si>
    <t>Sur l'année on a vendu</t>
  </si>
  <si>
    <t>bouteilles</t>
  </si>
  <si>
    <t xml:space="preserve">dont </t>
  </si>
  <si>
    <t>en CRD</t>
  </si>
  <si>
    <t>SOIT</t>
  </si>
  <si>
    <t>en neutre</t>
  </si>
  <si>
    <t>Utilisées</t>
  </si>
  <si>
    <t xml:space="preserve">Vendu nus sur piles a CPA </t>
  </si>
  <si>
    <t>Total neutres vendues par domaine</t>
  </si>
  <si>
    <t>CRD</t>
  </si>
  <si>
    <t>AU 01/08/2023</t>
  </si>
  <si>
    <t>SI</t>
  </si>
  <si>
    <t>PIONS</t>
  </si>
  <si>
    <t>CAPS</t>
  </si>
  <si>
    <t>QTE</t>
  </si>
  <si>
    <t>€</t>
  </si>
  <si>
    <t>Total</t>
  </si>
  <si>
    <t>Toal valeur €</t>
  </si>
  <si>
    <t xml:space="preserve">SF </t>
  </si>
  <si>
    <t xml:space="preserve">Ventes de bouteilles nus sur piles de Domaine à CPA </t>
  </si>
  <si>
    <t>En neutres</t>
  </si>
  <si>
    <t xml:space="preserve"> + ACHATS</t>
  </si>
  <si>
    <t xml:space="preserve"> - REFACT CARO/VENDUS FP</t>
  </si>
  <si>
    <t xml:space="preserve"> - UTLISATION</t>
  </si>
  <si>
    <t>SF</t>
  </si>
  <si>
    <t>Il faudra ajouter le mays des eydin et aussi belena et boussole soit 18 + 120 + 3 =141</t>
  </si>
  <si>
    <t xml:space="preserve">ajouter 141 </t>
  </si>
  <si>
    <t>bizarre car chiffres de l'an passé</t>
  </si>
  <si>
    <t>je prends ce qui est sur ma DRM de juillet qui a deduit les caps VSIG des CRD Car on avait pas encore de T75</t>
  </si>
  <si>
    <t xml:space="preserve"> (25016-60 = 24956 donc OK)</t>
  </si>
  <si>
    <t xml:space="preserve"> 117 - 10 de CRD</t>
  </si>
  <si>
    <t>Achats de cire</t>
  </si>
  <si>
    <t>pas d'entres de pions sur la periode</t>
  </si>
  <si>
    <t>neutres</t>
  </si>
  <si>
    <t>15 cartons sur l'exercice</t>
  </si>
  <si>
    <t xml:space="preserve">Il reste au 31/07/2024 </t>
  </si>
  <si>
    <t xml:space="preserve">Quelle quantité au col? </t>
  </si>
  <si>
    <t>Pour refacturation a FP</t>
  </si>
  <si>
    <t>Stock de cire au 31/7/2024</t>
  </si>
  <si>
    <t>BLEU</t>
  </si>
  <si>
    <t>BLANC</t>
  </si>
  <si>
    <t>SI en KG</t>
  </si>
  <si>
    <t>Cire</t>
  </si>
  <si>
    <t>1 carton = 12 pain</t>
  </si>
  <si>
    <t>1 pain = environ 130 Bt</t>
  </si>
  <si>
    <t>15 cartons = 104.60 Kg</t>
  </si>
  <si>
    <t>Donc 1 carton fait 6.973 Kg</t>
  </si>
  <si>
    <t>1 pain = 0.58 Kg</t>
  </si>
  <si>
    <t>Prix unit</t>
  </si>
  <si>
    <t>Total cire</t>
  </si>
  <si>
    <t>achats</t>
  </si>
  <si>
    <t>On a passé 61772 bouteilles soit 475 pain  soit environ 280 Kg</t>
  </si>
  <si>
    <t>A FP</t>
  </si>
  <si>
    <t>A CPA (2127 + 825)</t>
  </si>
  <si>
    <t xml:space="preserve">Cout a la bouteille estimé 0.082€  </t>
  </si>
  <si>
    <t>REFACTURATION (calculé sur prix ancien)</t>
  </si>
  <si>
    <t xml:space="preserve">donc OK </t>
  </si>
  <si>
    <t>24020 attendus dans la boite avec commandes pretes</t>
  </si>
  <si>
    <t xml:space="preserve">Comptage OK </t>
  </si>
  <si>
    <t>On doit en avoir 987 dans boite avec commandes pretes</t>
  </si>
  <si>
    <t>MAGNUMS VA3</t>
  </si>
  <si>
    <t>SORTIES</t>
  </si>
  <si>
    <t>Prix Unit</t>
  </si>
  <si>
    <t>achetées normalement a la SAS F PARENT</t>
  </si>
  <si>
    <t xml:space="preserve">Mais la on garde le stock </t>
  </si>
  <si>
    <t>on garde le stock</t>
  </si>
  <si>
    <t>(936 sur commandes prets)</t>
  </si>
  <si>
    <t>CAPS T75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</si>
</sst>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6" fillId="0" borderId="1" xfId="0" applyFont="1" applyBorder="1"/>
    <xf numFmtId="164" fontId="3" fillId="0" borderId="1" xfId="0" applyNumberFormat="1" applyFont="1" applyBorder="1"/>
    <xf numFmtId="0" fontId="4" fillId="0" borderId="0" xfId="0" applyFont="1"/>
    <xf numFmtId="0" fontId="1" fillId="0" borderId="0" xfId="0" applyFont="1"/>
    <xf numFmtId="0" fontId="0" fillId="0" borderId="3" xfId="0" applyBorder="1"/>
    <xf numFmtId="0" fontId="6" fillId="0" borderId="0" xfId="0" applyFont="1"/>
    <xf numFmtId="0" fontId="2" fillId="2" borderId="1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4" fillId="2" borderId="0" xfId="0" applyFont="1" applyFill="1"/>
    <xf numFmtId="0" fontId="1" fillId="0" borderId="8" xfId="0" applyFont="1" applyBorder="1"/>
    <xf numFmtId="164" fontId="2" fillId="2" borderId="1" xfId="0" applyNumberFormat="1" applyFont="1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0" applyFill="1"/>
    <xf numFmtId="1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BE8D-961E-4BA1-939D-08F099D1756A}">
  <sheetPr>
    <pageSetUpPr fitToPage="1"/>
  </sheetPr>
  <dimension ref="A1:J73"/>
  <sheetViews>
    <sheetView tabSelected="1" topLeftCell="A10" workbookViewId="0">
      <selection activeCell="K33" sqref="K33"/>
    </sheetView>
  </sheetViews>
  <sheetFormatPr baseColWidth="10" defaultRowHeight="14.5" x14ac:dyDescent="0.35"/>
  <sheetData>
    <row r="1" spans="1:5" x14ac:dyDescent="0.35">
      <c r="A1" s="28">
        <v>45504</v>
      </c>
    </row>
    <row r="3" spans="1:5" x14ac:dyDescent="0.35">
      <c r="A3" t="s">
        <v>19</v>
      </c>
    </row>
    <row r="4" spans="1:5" x14ac:dyDescent="0.35">
      <c r="D4" s="3">
        <v>2127</v>
      </c>
      <c r="E4" t="s">
        <v>1</v>
      </c>
    </row>
    <row r="5" spans="1:5" x14ac:dyDescent="0.35">
      <c r="A5" t="s">
        <v>0</v>
      </c>
    </row>
    <row r="6" spans="1:5" x14ac:dyDescent="0.35">
      <c r="B6" s="1">
        <v>50972</v>
      </c>
      <c r="C6" t="s">
        <v>1</v>
      </c>
      <c r="E6" t="s">
        <v>26</v>
      </c>
    </row>
    <row r="7" spans="1:5" x14ac:dyDescent="0.35">
      <c r="A7" t="s">
        <v>2</v>
      </c>
      <c r="B7" s="1">
        <v>10551</v>
      </c>
      <c r="C7" t="s">
        <v>3</v>
      </c>
      <c r="E7" t="s">
        <v>25</v>
      </c>
    </row>
    <row r="8" spans="1:5" x14ac:dyDescent="0.35">
      <c r="A8" t="s">
        <v>4</v>
      </c>
      <c r="B8" s="2">
        <f>B6-B7</f>
        <v>40421</v>
      </c>
      <c r="C8" t="s">
        <v>5</v>
      </c>
    </row>
    <row r="9" spans="1:5" x14ac:dyDescent="0.35">
      <c r="B9" s="1">
        <f>D4</f>
        <v>2127</v>
      </c>
      <c r="C9" t="s">
        <v>7</v>
      </c>
    </row>
    <row r="10" spans="1:5" x14ac:dyDescent="0.35">
      <c r="B10" s="3">
        <f>B8-B9</f>
        <v>38294</v>
      </c>
      <c r="C10" t="s">
        <v>8</v>
      </c>
    </row>
    <row r="12" spans="1:5" x14ac:dyDescent="0.35">
      <c r="A12" t="s">
        <v>33</v>
      </c>
      <c r="B12" t="s">
        <v>11</v>
      </c>
      <c r="C12">
        <v>0</v>
      </c>
    </row>
    <row r="13" spans="1:5" x14ac:dyDescent="0.35">
      <c r="B13" t="s">
        <v>6</v>
      </c>
      <c r="C13" s="11">
        <v>0</v>
      </c>
      <c r="D13" t="s">
        <v>63</v>
      </c>
    </row>
    <row r="14" spans="1:5" x14ac:dyDescent="0.35">
      <c r="D14" t="s">
        <v>64</v>
      </c>
    </row>
    <row r="15" spans="1:5" x14ac:dyDescent="0.35">
      <c r="A15" s="4" t="s">
        <v>9</v>
      </c>
      <c r="B15" s="4" t="s">
        <v>10</v>
      </c>
      <c r="C15" s="4"/>
      <c r="D15" s="4"/>
    </row>
    <row r="16" spans="1:5" x14ac:dyDescent="0.35">
      <c r="A16" s="4"/>
      <c r="B16" s="4" t="s">
        <v>11</v>
      </c>
      <c r="C16" s="10">
        <v>35567</v>
      </c>
      <c r="D16" s="4" t="s">
        <v>12</v>
      </c>
      <c r="E16" s="4">
        <v>17642</v>
      </c>
    </row>
    <row r="17" spans="1:8" x14ac:dyDescent="0.35">
      <c r="A17" s="4"/>
      <c r="B17" s="4"/>
      <c r="C17" s="4"/>
      <c r="D17" s="4" t="s">
        <v>13</v>
      </c>
      <c r="E17" s="4">
        <v>17952</v>
      </c>
    </row>
    <row r="18" spans="1:8" x14ac:dyDescent="0.35">
      <c r="A18" s="4"/>
      <c r="B18" s="4"/>
      <c r="C18" s="4"/>
      <c r="D18" s="4"/>
      <c r="E18" s="6">
        <f>SUM(E16:E17)</f>
        <v>35594</v>
      </c>
      <c r="F18" t="s">
        <v>27</v>
      </c>
    </row>
    <row r="19" spans="1:8" x14ac:dyDescent="0.35">
      <c r="A19" s="4"/>
      <c r="B19" s="4" t="s">
        <v>18</v>
      </c>
      <c r="C19" s="10">
        <v>24956</v>
      </c>
      <c r="D19" s="4" t="s">
        <v>12</v>
      </c>
      <c r="E19" s="4">
        <v>12138</v>
      </c>
      <c r="F19" t="s">
        <v>28</v>
      </c>
    </row>
    <row r="20" spans="1:8" x14ac:dyDescent="0.35">
      <c r="A20" s="4"/>
      <c r="B20" s="4"/>
      <c r="C20" s="4"/>
      <c r="D20" s="4" t="s">
        <v>13</v>
      </c>
      <c r="E20" s="4">
        <v>11882</v>
      </c>
      <c r="F20" t="s">
        <v>29</v>
      </c>
    </row>
    <row r="21" spans="1:8" x14ac:dyDescent="0.35">
      <c r="A21" s="4"/>
      <c r="B21" s="4"/>
      <c r="C21" s="4"/>
      <c r="D21" s="4"/>
      <c r="E21" s="6">
        <f>SUM(E19:E20)</f>
        <v>24020</v>
      </c>
      <c r="G21" s="27" t="s">
        <v>57</v>
      </c>
      <c r="H21" s="27"/>
    </row>
    <row r="22" spans="1:8" x14ac:dyDescent="0.35">
      <c r="A22" s="25" t="s">
        <v>12</v>
      </c>
      <c r="B22" s="25"/>
      <c r="C22" s="25"/>
      <c r="D22" s="4"/>
      <c r="G22" s="27" t="s">
        <v>56</v>
      </c>
      <c r="H22" s="27"/>
    </row>
    <row r="23" spans="1:8" x14ac:dyDescent="0.35">
      <c r="A23" s="4" t="s">
        <v>14</v>
      </c>
      <c r="B23" s="4" t="s">
        <v>15</v>
      </c>
      <c r="C23" s="4" t="s">
        <v>16</v>
      </c>
      <c r="D23" s="4"/>
    </row>
    <row r="24" spans="1:8" x14ac:dyDescent="0.35">
      <c r="A24" s="5">
        <f>E19</f>
        <v>12138</v>
      </c>
      <c r="B24" s="5">
        <v>2.4500000000000001E-2</v>
      </c>
      <c r="C24" s="9">
        <f>A24*B24</f>
        <v>297.38100000000003</v>
      </c>
      <c r="D24" s="4"/>
      <c r="E24" t="s">
        <v>32</v>
      </c>
    </row>
    <row r="25" spans="1:8" x14ac:dyDescent="0.35">
      <c r="A25" s="4"/>
      <c r="B25" s="4"/>
      <c r="C25" s="4"/>
      <c r="D25" s="4"/>
    </row>
    <row r="26" spans="1:8" x14ac:dyDescent="0.35">
      <c r="A26" s="25" t="s">
        <v>13</v>
      </c>
      <c r="B26" s="25"/>
      <c r="C26" s="25"/>
      <c r="D26" s="4" t="s">
        <v>17</v>
      </c>
      <c r="E26" s="23">
        <f>C24+C28</f>
        <v>7743.5810000000001</v>
      </c>
    </row>
    <row r="27" spans="1:8" x14ac:dyDescent="0.35">
      <c r="A27" s="4" t="s">
        <v>14</v>
      </c>
      <c r="B27" s="4" t="s">
        <v>15</v>
      </c>
      <c r="C27" s="4" t="s">
        <v>16</v>
      </c>
      <c r="D27" s="4"/>
    </row>
    <row r="28" spans="1:8" x14ac:dyDescent="0.35">
      <c r="A28" s="5">
        <f>E21</f>
        <v>24020</v>
      </c>
      <c r="B28" s="6">
        <v>0.31</v>
      </c>
      <c r="C28" s="9">
        <f>A28*B28</f>
        <v>7446.2</v>
      </c>
      <c r="D28" s="4"/>
    </row>
    <row r="29" spans="1:8" x14ac:dyDescent="0.35">
      <c r="A29" s="4"/>
      <c r="B29" s="4"/>
      <c r="C29" s="4"/>
      <c r="D29" s="4"/>
    </row>
    <row r="31" spans="1:8" x14ac:dyDescent="0.35">
      <c r="A31" t="s">
        <v>67</v>
      </c>
      <c r="C31" t="s">
        <v>11</v>
      </c>
      <c r="D31">
        <v>3000</v>
      </c>
    </row>
    <row r="32" spans="1:8" x14ac:dyDescent="0.35">
      <c r="C32" t="s">
        <v>61</v>
      </c>
      <c r="D32">
        <v>60</v>
      </c>
    </row>
    <row r="33" spans="1:9" x14ac:dyDescent="0.35">
      <c r="C33" t="s">
        <v>24</v>
      </c>
      <c r="D33">
        <v>2040</v>
      </c>
    </row>
    <row r="34" spans="1:9" x14ac:dyDescent="0.35">
      <c r="C34" t="s">
        <v>62</v>
      </c>
      <c r="D34" s="29">
        <v>0.113</v>
      </c>
      <c r="E34" s="23">
        <f>D34*D33</f>
        <v>230.52</v>
      </c>
      <c r="F34" t="s">
        <v>16</v>
      </c>
    </row>
    <row r="35" spans="1:9" x14ac:dyDescent="0.35">
      <c r="A35" t="s">
        <v>60</v>
      </c>
    </row>
    <row r="36" spans="1:9" x14ac:dyDescent="0.35">
      <c r="A36" s="7"/>
      <c r="B36" s="7" t="s">
        <v>10</v>
      </c>
      <c r="C36" s="7"/>
      <c r="D36" s="7"/>
      <c r="E36" s="7"/>
    </row>
    <row r="37" spans="1:9" x14ac:dyDescent="0.35">
      <c r="A37" s="7"/>
      <c r="B37" s="7" t="s">
        <v>11</v>
      </c>
      <c r="C37" s="7">
        <v>1027</v>
      </c>
      <c r="D37" s="7" t="s">
        <v>13</v>
      </c>
      <c r="E37" s="7"/>
    </row>
    <row r="38" spans="1:9" x14ac:dyDescent="0.35">
      <c r="A38" s="7"/>
      <c r="B38" s="7"/>
      <c r="C38" s="7"/>
      <c r="D38" s="7"/>
      <c r="E38" s="13"/>
    </row>
    <row r="39" spans="1:9" x14ac:dyDescent="0.35">
      <c r="A39" s="7"/>
      <c r="B39" s="7"/>
      <c r="C39" s="7"/>
      <c r="D39" s="7"/>
      <c r="E39" s="7"/>
    </row>
    <row r="40" spans="1:9" x14ac:dyDescent="0.35">
      <c r="A40" s="7"/>
      <c r="B40" s="7"/>
      <c r="C40" s="7"/>
      <c r="D40" s="7"/>
      <c r="E40" s="7"/>
    </row>
    <row r="41" spans="1:9" x14ac:dyDescent="0.35">
      <c r="A41" s="7"/>
      <c r="B41" s="7" t="s">
        <v>18</v>
      </c>
      <c r="C41" s="7">
        <v>1017</v>
      </c>
      <c r="D41" s="7" t="s">
        <v>13</v>
      </c>
      <c r="E41" t="s">
        <v>58</v>
      </c>
    </row>
    <row r="42" spans="1:9" x14ac:dyDescent="0.35">
      <c r="A42" s="7"/>
      <c r="B42" s="7"/>
      <c r="C42" s="7"/>
      <c r="D42" s="7"/>
      <c r="E42" s="13" t="s">
        <v>59</v>
      </c>
    </row>
    <row r="43" spans="1:9" x14ac:dyDescent="0.35">
      <c r="A43" s="26" t="s">
        <v>13</v>
      </c>
      <c r="B43" s="26"/>
      <c r="C43" s="26"/>
      <c r="D43" s="7"/>
      <c r="E43" s="7" t="s">
        <v>66</v>
      </c>
    </row>
    <row r="44" spans="1:9" x14ac:dyDescent="0.35">
      <c r="A44" s="7" t="s">
        <v>14</v>
      </c>
      <c r="B44" s="7" t="s">
        <v>15</v>
      </c>
      <c r="C44" s="7" t="s">
        <v>16</v>
      </c>
      <c r="D44" s="7"/>
      <c r="E44" s="7"/>
    </row>
    <row r="45" spans="1:9" x14ac:dyDescent="0.35">
      <c r="A45" s="8">
        <f>C41</f>
        <v>1017</v>
      </c>
      <c r="B45" s="8">
        <v>0.68</v>
      </c>
      <c r="C45" s="23">
        <f>A45*B45</f>
        <v>691.56000000000006</v>
      </c>
      <c r="D45" s="7"/>
      <c r="E45" s="7"/>
    </row>
    <row r="46" spans="1:9" x14ac:dyDescent="0.35">
      <c r="A46" s="7"/>
      <c r="B46" s="7"/>
      <c r="C46" s="7"/>
      <c r="D46" s="7"/>
      <c r="E46" s="7"/>
    </row>
    <row r="47" spans="1:9" x14ac:dyDescent="0.35">
      <c r="A47" s="7"/>
      <c r="B47" s="7"/>
      <c r="C47" s="7"/>
      <c r="D47" s="7"/>
      <c r="E47" s="7"/>
      <c r="F47" t="s">
        <v>15</v>
      </c>
      <c r="G47" t="s">
        <v>16</v>
      </c>
      <c r="I47" t="s">
        <v>65</v>
      </c>
    </row>
    <row r="48" spans="1:9" x14ac:dyDescent="0.35">
      <c r="A48" t="s">
        <v>20</v>
      </c>
      <c r="B48" t="s">
        <v>11</v>
      </c>
      <c r="E48" s="1">
        <v>2910</v>
      </c>
    </row>
    <row r="49" spans="1:10" x14ac:dyDescent="0.35">
      <c r="B49" t="s">
        <v>21</v>
      </c>
      <c r="E49" s="1"/>
    </row>
    <row r="50" spans="1:10" x14ac:dyDescent="0.35">
      <c r="B50" t="s">
        <v>22</v>
      </c>
      <c r="E50" s="1"/>
    </row>
    <row r="51" spans="1:10" x14ac:dyDescent="0.35">
      <c r="B51" t="s">
        <v>23</v>
      </c>
      <c r="E51" s="2"/>
      <c r="G51" t="s">
        <v>30</v>
      </c>
    </row>
    <row r="52" spans="1:10" x14ac:dyDescent="0.35">
      <c r="B52" t="s">
        <v>24</v>
      </c>
      <c r="E52" s="3">
        <f>E48+E49-E50-E51</f>
        <v>2910</v>
      </c>
      <c r="F52" s="1">
        <v>0.35</v>
      </c>
      <c r="G52" s="23">
        <f>E52*F52</f>
        <v>1018.4999999999999</v>
      </c>
    </row>
    <row r="53" spans="1:10" ht="15" thickBot="1" x14ac:dyDescent="0.4"/>
    <row r="54" spans="1:10" ht="15" thickBot="1" x14ac:dyDescent="0.4">
      <c r="E54" s="18" t="s">
        <v>39</v>
      </c>
      <c r="F54" s="19" t="s">
        <v>48</v>
      </c>
      <c r="G54" s="20" t="s">
        <v>16</v>
      </c>
      <c r="H54" s="15" t="s">
        <v>40</v>
      </c>
      <c r="I54" s="16" t="s">
        <v>48</v>
      </c>
      <c r="J54" s="17" t="s">
        <v>16</v>
      </c>
    </row>
    <row r="55" spans="1:10" x14ac:dyDescent="0.35">
      <c r="A55" s="24" t="s">
        <v>42</v>
      </c>
      <c r="E55" s="4"/>
      <c r="F55" s="4"/>
      <c r="G55" s="4"/>
    </row>
    <row r="56" spans="1:10" ht="15" thickBot="1" x14ac:dyDescent="0.4">
      <c r="E56" s="4"/>
      <c r="F56" s="4"/>
      <c r="G56" s="4"/>
    </row>
    <row r="57" spans="1:10" ht="15" thickBot="1" x14ac:dyDescent="0.4">
      <c r="A57" t="s">
        <v>31</v>
      </c>
      <c r="C57" s="12"/>
      <c r="D57" s="10" t="s">
        <v>41</v>
      </c>
      <c r="E57" s="4">
        <v>384</v>
      </c>
      <c r="F57" s="4"/>
      <c r="G57" s="4"/>
      <c r="H57">
        <v>66</v>
      </c>
    </row>
    <row r="58" spans="1:10" x14ac:dyDescent="0.35">
      <c r="A58" t="s">
        <v>34</v>
      </c>
      <c r="D58" t="s">
        <v>50</v>
      </c>
      <c r="E58" s="4"/>
      <c r="F58" s="4"/>
      <c r="G58" s="4"/>
      <c r="H58">
        <v>104.6</v>
      </c>
    </row>
    <row r="59" spans="1:10" x14ac:dyDescent="0.35">
      <c r="A59" t="s">
        <v>35</v>
      </c>
      <c r="E59" s="4"/>
      <c r="F59" s="4"/>
      <c r="G59" s="4"/>
    </row>
    <row r="60" spans="1:10" x14ac:dyDescent="0.35">
      <c r="A60" t="s">
        <v>36</v>
      </c>
      <c r="E60" s="4"/>
      <c r="F60" s="4"/>
      <c r="G60" s="4"/>
    </row>
    <row r="61" spans="1:10" x14ac:dyDescent="0.35">
      <c r="A61" t="s">
        <v>37</v>
      </c>
      <c r="E61" s="4"/>
      <c r="F61" s="4"/>
      <c r="G61" s="4"/>
    </row>
    <row r="62" spans="1:10" x14ac:dyDescent="0.35">
      <c r="E62" s="4"/>
      <c r="F62" s="4"/>
      <c r="G62" s="4"/>
    </row>
    <row r="63" spans="1:10" x14ac:dyDescent="0.35">
      <c r="A63" t="s">
        <v>38</v>
      </c>
      <c r="D63" s="10" t="s">
        <v>24</v>
      </c>
      <c r="E63" s="4">
        <v>272</v>
      </c>
      <c r="F63" s="4">
        <v>18.43</v>
      </c>
      <c r="G63" s="14">
        <f>F63*E63</f>
        <v>5012.96</v>
      </c>
      <c r="H63">
        <v>76.7</v>
      </c>
      <c r="I63">
        <v>19.899999999999999</v>
      </c>
      <c r="J63" s="14">
        <f>I63*H63</f>
        <v>1526.33</v>
      </c>
    </row>
    <row r="64" spans="1:10" x14ac:dyDescent="0.35">
      <c r="A64" t="s">
        <v>43</v>
      </c>
    </row>
    <row r="65" spans="1:8" x14ac:dyDescent="0.35">
      <c r="A65" t="s">
        <v>44</v>
      </c>
    </row>
    <row r="66" spans="1:8" x14ac:dyDescent="0.35">
      <c r="A66" t="s">
        <v>45</v>
      </c>
      <c r="F66" s="21" t="s">
        <v>49</v>
      </c>
      <c r="G66" s="21">
        <f>G63+J63</f>
        <v>6539.29</v>
      </c>
      <c r="H66" t="s">
        <v>15</v>
      </c>
    </row>
    <row r="67" spans="1:8" x14ac:dyDescent="0.35">
      <c r="A67" t="s">
        <v>46</v>
      </c>
    </row>
    <row r="68" spans="1:8" x14ac:dyDescent="0.35">
      <c r="A68" t="s">
        <v>47</v>
      </c>
    </row>
    <row r="69" spans="1:8" x14ac:dyDescent="0.35">
      <c r="C69" t="s">
        <v>51</v>
      </c>
    </row>
    <row r="70" spans="1:8" ht="15" thickBot="1" x14ac:dyDescent="0.4">
      <c r="C70" t="s">
        <v>54</v>
      </c>
    </row>
    <row r="71" spans="1:8" x14ac:dyDescent="0.35">
      <c r="A71" s="22" t="s">
        <v>55</v>
      </c>
    </row>
    <row r="72" spans="1:8" x14ac:dyDescent="0.35">
      <c r="A72" s="1" t="s">
        <v>52</v>
      </c>
      <c r="B72" s="1">
        <v>9975</v>
      </c>
      <c r="C72" s="1">
        <v>8.2000000000000003E-2</v>
      </c>
      <c r="D72" s="23">
        <f>C72*B72</f>
        <v>817.95</v>
      </c>
    </row>
    <row r="73" spans="1:8" x14ac:dyDescent="0.35">
      <c r="A73" s="1" t="s">
        <v>53</v>
      </c>
      <c r="B73" s="1">
        <v>2925</v>
      </c>
      <c r="C73" s="1">
        <v>8.2000000000000003E-2</v>
      </c>
      <c r="D73" s="23">
        <f>C73*B73</f>
        <v>239.85000000000002</v>
      </c>
    </row>
  </sheetData>
  <mergeCells count="3">
    <mergeCell ref="A22:C22"/>
    <mergeCell ref="A26:C26"/>
    <mergeCell ref="A43:C43"/>
  </mergeCells>
  <pageMargins left="0.7" right="0.7" top="0.75" bottom="0.75" header="0.3" footer="0.3"/>
  <pageSetup paperSize="8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2024-07-23T12:35:19Z</cp:lastPrinted>
  <dcterms:created xsi:type="dcterms:W3CDTF">2024-07-18T14:58:53Z</dcterms:created>
  <dcterms:modified xsi:type="dcterms:W3CDTF">2024-07-23T12:38:13Z</dcterms:modified>
</cp:coreProperties>
</file>