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13_ncr:1_{31FC5E7B-9EDA-474C-823B-4792BDA4AC78}" xr6:coauthVersionLast="47" xr6:coauthVersionMax="47" xr10:uidLastSave="{00000000-0000-0000-0000-000000000000}"/>
  <bookViews>
    <workbookView xWindow="38290" yWindow="-110" windowWidth="38620" windowHeight="21100" xr2:uid="{E3B81344-6896-4CDB-8328-3C6575C9F54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E78" i="1" s="1"/>
  <c r="D77" i="1"/>
  <c r="E77" i="1" s="1"/>
  <c r="D76" i="1"/>
  <c r="E76" i="1" s="1"/>
  <c r="F65" i="1"/>
  <c r="F63" i="1"/>
  <c r="F57" i="1"/>
  <c r="C67" i="1"/>
  <c r="E46" i="1"/>
  <c r="E48" i="1" s="1"/>
  <c r="C37" i="1"/>
  <c r="D37" i="1"/>
  <c r="B37" i="1"/>
  <c r="E17" i="1"/>
  <c r="E14" i="1"/>
  <c r="E11" i="1"/>
  <c r="E8" i="1"/>
  <c r="E7" i="1"/>
  <c r="F68" i="1" l="1"/>
  <c r="E19" i="1"/>
  <c r="C71" i="1" l="1"/>
</calcChain>
</file>

<file path=xl/sharedStrings.xml><?xml version="1.0" encoding="utf-8"?>
<sst xmlns="http://schemas.openxmlformats.org/spreadsheetml/2006/main" count="56" uniqueCount="47">
  <si>
    <t>DOMAINE STOCK ETIQUETTES 31 07 2024</t>
  </si>
  <si>
    <t>Nb de bouteilles en stock au 31 07 2024</t>
  </si>
  <si>
    <t>Dont</t>
  </si>
  <si>
    <t>MOUL 21</t>
  </si>
  <si>
    <t>MOUL22</t>
  </si>
  <si>
    <t>€</t>
  </si>
  <si>
    <t>VIEUX AVANT 2021</t>
  </si>
  <si>
    <t>GLOBAL DES 2021</t>
  </si>
  <si>
    <t>Total</t>
  </si>
  <si>
    <t>Pour les 2022</t>
  </si>
  <si>
    <t xml:space="preserve">En stock </t>
  </si>
  <si>
    <t xml:space="preserve">Etiquettes blanches </t>
  </si>
  <si>
    <t>Vieux</t>
  </si>
  <si>
    <t>Stock</t>
  </si>
  <si>
    <t>Hors Moul</t>
  </si>
  <si>
    <t>Stocks sur commandes pretes cuverie</t>
  </si>
  <si>
    <t>Stock sur commandes a donner en preparation</t>
  </si>
  <si>
    <t>SI</t>
  </si>
  <si>
    <t>Achats</t>
  </si>
  <si>
    <t>Sorties</t>
  </si>
  <si>
    <t>SF</t>
  </si>
  <si>
    <t>Stocks cuverie etageres</t>
  </si>
  <si>
    <t>En stock physique bureau</t>
  </si>
  <si>
    <t>Gros contenants</t>
  </si>
  <si>
    <t>DOMAINE GRAND FORMAT</t>
  </si>
  <si>
    <t>VOSNE ROMANEE AUX REAS JERO</t>
  </si>
  <si>
    <t>POMMARD 1ER CRU LES CHANLINS JERO</t>
  </si>
  <si>
    <t>CLOS VOUGEOT GRAND CRU JERO</t>
  </si>
  <si>
    <t>ECHEZEAUX GRAND CRU JERO</t>
  </si>
  <si>
    <t>RICHEBOURG GRAND CRU JERO</t>
  </si>
  <si>
    <t>RICHEBOURG GRAND CRU MAGNUM</t>
  </si>
  <si>
    <t>ECHEZEAUX GRAND CRU MAGNUM</t>
  </si>
  <si>
    <t>VOSNE ROMANEE AUX REAS MAGNUM</t>
  </si>
  <si>
    <t>POMMARD 1ER CRU LES CHANLINS MAGNUM</t>
  </si>
  <si>
    <t>CLOS VOUGEOT GRAND CRU MAGNUM</t>
  </si>
  <si>
    <t>RICHEBOURG GRAND CRU MATHU</t>
  </si>
  <si>
    <t>Qtes</t>
  </si>
  <si>
    <t>Prix €/unit</t>
  </si>
  <si>
    <t>Prix unitaire €</t>
  </si>
  <si>
    <t>A verifier</t>
  </si>
  <si>
    <t>REFACTURATIONS DES CE BLANCHES</t>
  </si>
  <si>
    <t>Pour FP</t>
  </si>
  <si>
    <t>Btes vendues</t>
  </si>
  <si>
    <t>prix unit</t>
  </si>
  <si>
    <t>Pour CPA du domaine</t>
  </si>
  <si>
    <t>Pour CPA du negoce</t>
  </si>
  <si>
    <t>Total global en valeur Etiq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</si>
</sst>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2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3" borderId="0" xfId="0" applyFont="1" applyFill="1"/>
    <xf numFmtId="0" fontId="1" fillId="3" borderId="1" xfId="0" applyFont="1" applyFill="1" applyBorder="1"/>
    <xf numFmtId="0" fontId="2" fillId="0" borderId="3" xfId="0" applyFont="1" applyBorder="1"/>
    <xf numFmtId="0" fontId="1" fillId="2" borderId="4" xfId="0" applyFont="1" applyFill="1" applyBorder="1"/>
    <xf numFmtId="0" fontId="0" fillId="0" borderId="5" xfId="0" applyBorder="1"/>
    <xf numFmtId="0" fontId="2" fillId="4" borderId="0" xfId="0" applyFont="1" applyFill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7209-EFD0-40FC-87AE-427BA4F7B80F}">
  <dimension ref="A1:F78"/>
  <sheetViews>
    <sheetView tabSelected="1" topLeftCell="A31" workbookViewId="0">
      <selection activeCell="E74" sqref="E74"/>
    </sheetView>
  </sheetViews>
  <sheetFormatPr baseColWidth="10" defaultRowHeight="14.5" x14ac:dyDescent="0.35"/>
  <cols>
    <col min="1" max="1" width="8.36328125" customWidth="1"/>
    <col min="2" max="2" width="32.453125" customWidth="1"/>
    <col min="3" max="3" width="13" customWidth="1"/>
    <col min="4" max="4" width="8.81640625" bestFit="1" customWidth="1"/>
    <col min="6" max="6" width="7.81640625" bestFit="1" customWidth="1"/>
  </cols>
  <sheetData>
    <row r="1" spans="1:5" x14ac:dyDescent="0.35">
      <c r="A1" s="3" t="s">
        <v>0</v>
      </c>
    </row>
    <row r="3" spans="1:5" x14ac:dyDescent="0.35">
      <c r="A3" t="s">
        <v>1</v>
      </c>
    </row>
    <row r="4" spans="1:5" x14ac:dyDescent="0.35">
      <c r="B4">
        <v>47924</v>
      </c>
    </row>
    <row r="6" spans="1:5" x14ac:dyDescent="0.35">
      <c r="A6" t="s">
        <v>2</v>
      </c>
      <c r="D6" t="s">
        <v>5</v>
      </c>
      <c r="E6" t="s">
        <v>8</v>
      </c>
    </row>
    <row r="7" spans="1:5" x14ac:dyDescent="0.35">
      <c r="B7" t="s">
        <v>3</v>
      </c>
      <c r="C7" s="1">
        <v>970</v>
      </c>
      <c r="D7" s="1">
        <v>0.122</v>
      </c>
      <c r="E7" s="1">
        <f>D7*C7</f>
        <v>118.34</v>
      </c>
    </row>
    <row r="8" spans="1:5" x14ac:dyDescent="0.35">
      <c r="B8" t="s">
        <v>4</v>
      </c>
      <c r="C8" s="1">
        <v>7255</v>
      </c>
      <c r="D8" s="1">
        <v>0.1305</v>
      </c>
      <c r="E8" s="1">
        <f>D8*C8</f>
        <v>946.77750000000003</v>
      </c>
    </row>
    <row r="10" spans="1:5" x14ac:dyDescent="0.35">
      <c r="B10" t="s">
        <v>6</v>
      </c>
      <c r="D10" t="s">
        <v>5</v>
      </c>
    </row>
    <row r="11" spans="1:5" x14ac:dyDescent="0.35">
      <c r="C11" s="1">
        <v>1870</v>
      </c>
      <c r="D11" s="1">
        <v>0.11</v>
      </c>
      <c r="E11" s="1">
        <f>D11*C11</f>
        <v>205.7</v>
      </c>
    </row>
    <row r="13" spans="1:5" x14ac:dyDescent="0.35">
      <c r="B13" t="s">
        <v>7</v>
      </c>
      <c r="D13" t="s">
        <v>5</v>
      </c>
    </row>
    <row r="14" spans="1:5" x14ac:dyDescent="0.35">
      <c r="C14" s="1">
        <v>2866</v>
      </c>
      <c r="D14" s="1">
        <v>0.223</v>
      </c>
      <c r="E14" s="1">
        <f>D14*C14</f>
        <v>639.11800000000005</v>
      </c>
    </row>
    <row r="16" spans="1:5" x14ac:dyDescent="0.35">
      <c r="D16" t="s">
        <v>5</v>
      </c>
    </row>
    <row r="17" spans="1:5" x14ac:dyDescent="0.35">
      <c r="A17" t="s">
        <v>9</v>
      </c>
      <c r="B17" t="s">
        <v>10</v>
      </c>
      <c r="C17" s="1">
        <v>34834</v>
      </c>
      <c r="D17" s="1">
        <v>0.1065</v>
      </c>
      <c r="E17" s="1">
        <f>D17*C17</f>
        <v>3709.8209999999999</v>
      </c>
    </row>
    <row r="18" spans="1:5" x14ac:dyDescent="0.35">
      <c r="C18" s="2"/>
      <c r="D18" s="2"/>
      <c r="E18" s="1"/>
    </row>
    <row r="19" spans="1:5" x14ac:dyDescent="0.35">
      <c r="E19" s="6">
        <f>E17+E14+E11+E8+E7</f>
        <v>5619.7565000000004</v>
      </c>
    </row>
    <row r="21" spans="1:5" x14ac:dyDescent="0.35">
      <c r="A21" t="s">
        <v>13</v>
      </c>
      <c r="B21" t="s">
        <v>12</v>
      </c>
      <c r="C21">
        <v>2021</v>
      </c>
      <c r="D21">
        <v>2022</v>
      </c>
    </row>
    <row r="22" spans="1:5" x14ac:dyDescent="0.35">
      <c r="A22" t="s">
        <v>14</v>
      </c>
      <c r="B22" s="1">
        <v>6</v>
      </c>
      <c r="C22" s="1">
        <v>103</v>
      </c>
      <c r="D22" s="1">
        <v>1155</v>
      </c>
    </row>
    <row r="23" spans="1:5" x14ac:dyDescent="0.35">
      <c r="B23" s="1">
        <v>36</v>
      </c>
      <c r="C23" s="1">
        <v>119</v>
      </c>
      <c r="D23" s="1">
        <v>1308</v>
      </c>
    </row>
    <row r="24" spans="1:5" x14ac:dyDescent="0.35">
      <c r="B24" s="1">
        <v>12</v>
      </c>
      <c r="C24" s="1">
        <v>114</v>
      </c>
      <c r="D24" s="1">
        <v>4583</v>
      </c>
    </row>
    <row r="25" spans="1:5" x14ac:dyDescent="0.35">
      <c r="B25" s="1">
        <v>41</v>
      </c>
      <c r="C25" s="1">
        <v>304</v>
      </c>
      <c r="D25" s="1">
        <v>7073</v>
      </c>
    </row>
    <row r="26" spans="1:5" x14ac:dyDescent="0.35">
      <c r="B26" s="1">
        <v>53</v>
      </c>
      <c r="C26" s="1">
        <v>98</v>
      </c>
      <c r="D26" s="1">
        <v>2299</v>
      </c>
    </row>
    <row r="27" spans="1:5" x14ac:dyDescent="0.35">
      <c r="B27" s="1">
        <v>16</v>
      </c>
      <c r="C27" s="1">
        <v>76</v>
      </c>
      <c r="D27" s="1">
        <v>1470</v>
      </c>
    </row>
    <row r="28" spans="1:5" x14ac:dyDescent="0.35">
      <c r="B28" s="1"/>
      <c r="C28" s="1"/>
      <c r="D28" s="1">
        <v>1756</v>
      </c>
    </row>
    <row r="29" spans="1:5" x14ac:dyDescent="0.35">
      <c r="B29" s="1">
        <v>48</v>
      </c>
      <c r="C29" s="1">
        <v>29</v>
      </c>
      <c r="D29" s="1">
        <v>3342</v>
      </c>
    </row>
    <row r="30" spans="1:5" x14ac:dyDescent="0.35">
      <c r="B30" s="1">
        <v>27</v>
      </c>
      <c r="C30" s="1">
        <v>211</v>
      </c>
      <c r="D30" s="1">
        <v>1076</v>
      </c>
    </row>
    <row r="31" spans="1:5" x14ac:dyDescent="0.35">
      <c r="B31" s="1"/>
      <c r="C31" s="1"/>
      <c r="D31" s="1">
        <v>348</v>
      </c>
    </row>
    <row r="32" spans="1:5" x14ac:dyDescent="0.35">
      <c r="B32" s="1">
        <v>4</v>
      </c>
      <c r="C32" s="1">
        <v>97</v>
      </c>
      <c r="D32" s="1">
        <v>1284</v>
      </c>
    </row>
    <row r="33" spans="1:6" x14ac:dyDescent="0.35">
      <c r="B33" s="1">
        <v>1546</v>
      </c>
      <c r="C33" s="1">
        <v>505</v>
      </c>
      <c r="D33" s="1">
        <v>1573</v>
      </c>
    </row>
    <row r="34" spans="1:6" x14ac:dyDescent="0.35">
      <c r="B34" s="1">
        <v>18</v>
      </c>
      <c r="C34" s="1">
        <v>305</v>
      </c>
      <c r="D34" s="1">
        <v>1792</v>
      </c>
    </row>
    <row r="35" spans="1:6" x14ac:dyDescent="0.35">
      <c r="B35" s="1"/>
      <c r="C35" s="1"/>
      <c r="D35" s="1">
        <v>723</v>
      </c>
      <c r="F35" s="16"/>
    </row>
    <row r="36" spans="1:6" x14ac:dyDescent="0.35">
      <c r="B36" s="1">
        <v>63</v>
      </c>
      <c r="C36" s="1">
        <v>905</v>
      </c>
      <c r="D36" s="1">
        <v>5052</v>
      </c>
      <c r="F36" s="16"/>
    </row>
    <row r="37" spans="1:6" x14ac:dyDescent="0.35">
      <c r="A37" t="s">
        <v>8</v>
      </c>
      <c r="B37">
        <f>SUM(B22:B36)</f>
        <v>1870</v>
      </c>
      <c r="C37">
        <f t="shared" ref="C37:D37" si="0">SUM(C22:C36)</f>
        <v>2866</v>
      </c>
      <c r="D37">
        <f t="shared" si="0"/>
        <v>34834</v>
      </c>
      <c r="F37" s="16"/>
    </row>
    <row r="38" spans="1:6" x14ac:dyDescent="0.35">
      <c r="F38" s="16"/>
    </row>
    <row r="39" spans="1:6" x14ac:dyDescent="0.35">
      <c r="A39" t="s">
        <v>11</v>
      </c>
      <c r="C39" t="s">
        <v>38</v>
      </c>
      <c r="D39">
        <v>3.045E-3</v>
      </c>
      <c r="F39" s="16"/>
    </row>
    <row r="40" spans="1:6" x14ac:dyDescent="0.35">
      <c r="B40" t="s">
        <v>17</v>
      </c>
      <c r="E40" s="1">
        <v>70000</v>
      </c>
      <c r="F40" s="16"/>
    </row>
    <row r="41" spans="1:6" x14ac:dyDescent="0.35">
      <c r="B41" t="s">
        <v>18</v>
      </c>
      <c r="E41" s="1">
        <v>30000</v>
      </c>
      <c r="F41" s="16"/>
    </row>
    <row r="42" spans="1:6" x14ac:dyDescent="0.35">
      <c r="B42" t="s">
        <v>21</v>
      </c>
      <c r="E42" s="11"/>
      <c r="F42" s="16" t="s">
        <v>39</v>
      </c>
    </row>
    <row r="43" spans="1:6" x14ac:dyDescent="0.35">
      <c r="B43" t="s">
        <v>15</v>
      </c>
      <c r="E43" s="1">
        <v>6528</v>
      </c>
      <c r="F43" s="16"/>
    </row>
    <row r="44" spans="1:6" x14ac:dyDescent="0.35">
      <c r="B44" t="s">
        <v>16</v>
      </c>
      <c r="E44" s="1">
        <v>6803</v>
      </c>
      <c r="F44" s="16"/>
    </row>
    <row r="45" spans="1:6" x14ac:dyDescent="0.35">
      <c r="B45" t="s">
        <v>19</v>
      </c>
      <c r="E45" s="1">
        <v>50972</v>
      </c>
      <c r="F45" s="16"/>
    </row>
    <row r="46" spans="1:6" x14ac:dyDescent="0.35">
      <c r="B46" t="s">
        <v>20</v>
      </c>
      <c r="E46" s="1">
        <f>E40+E41-E42-E43-E44-E45</f>
        <v>35697</v>
      </c>
      <c r="F46" s="16"/>
    </row>
    <row r="47" spans="1:6" x14ac:dyDescent="0.35">
      <c r="F47" s="16"/>
    </row>
    <row r="48" spans="1:6" x14ac:dyDescent="0.35">
      <c r="B48" t="s">
        <v>22</v>
      </c>
      <c r="D48" s="10">
        <v>16600</v>
      </c>
      <c r="E48" s="5">
        <f>E46*D39</f>
        <v>108.697365</v>
      </c>
      <c r="F48" s="16" t="s">
        <v>8</v>
      </c>
    </row>
    <row r="49" spans="1:6" x14ac:dyDescent="0.35">
      <c r="F49" s="16"/>
    </row>
    <row r="50" spans="1:6" x14ac:dyDescent="0.35">
      <c r="A50" t="s">
        <v>23</v>
      </c>
      <c r="F50" s="16"/>
    </row>
    <row r="51" spans="1:6" x14ac:dyDescent="0.35">
      <c r="F51" s="16"/>
    </row>
    <row r="52" spans="1:6" x14ac:dyDescent="0.35">
      <c r="B52" s="4" t="s">
        <v>24</v>
      </c>
      <c r="C52" s="7" t="s">
        <v>36</v>
      </c>
      <c r="E52" t="s">
        <v>37</v>
      </c>
      <c r="F52" s="16" t="s">
        <v>8</v>
      </c>
    </row>
    <row r="53" spans="1:6" x14ac:dyDescent="0.35">
      <c r="B53" s="1" t="s">
        <v>25</v>
      </c>
      <c r="C53" s="7">
        <v>35</v>
      </c>
      <c r="D53" s="9">
        <v>128</v>
      </c>
      <c r="F53" s="16"/>
    </row>
    <row r="54" spans="1:6" x14ac:dyDescent="0.35">
      <c r="B54" s="1" t="s">
        <v>26</v>
      </c>
      <c r="C54" s="7">
        <v>9</v>
      </c>
      <c r="D54" s="9"/>
      <c r="F54" s="16"/>
    </row>
    <row r="55" spans="1:6" x14ac:dyDescent="0.35">
      <c r="B55" s="1" t="s">
        <v>27</v>
      </c>
      <c r="C55" s="7">
        <v>20</v>
      </c>
      <c r="D55" s="9"/>
      <c r="F55" s="16"/>
    </row>
    <row r="56" spans="1:6" x14ac:dyDescent="0.35">
      <c r="B56" s="1" t="s">
        <v>28</v>
      </c>
      <c r="C56" s="7">
        <v>32</v>
      </c>
      <c r="D56" s="9"/>
      <c r="F56" s="16"/>
    </row>
    <row r="57" spans="1:6" x14ac:dyDescent="0.35">
      <c r="B57" s="1" t="s">
        <v>29</v>
      </c>
      <c r="C57" s="7">
        <v>32</v>
      </c>
      <c r="D57" s="9"/>
      <c r="E57">
        <v>2.73</v>
      </c>
      <c r="F57" s="17">
        <f>E57*D53</f>
        <v>349.44</v>
      </c>
    </row>
    <row r="58" spans="1:6" x14ac:dyDescent="0.35">
      <c r="B58" s="1"/>
      <c r="C58" s="7"/>
      <c r="F58" s="16"/>
    </row>
    <row r="59" spans="1:6" x14ac:dyDescent="0.35">
      <c r="B59" s="1" t="s">
        <v>30</v>
      </c>
      <c r="C59" s="7">
        <v>100</v>
      </c>
      <c r="D59" s="9">
        <v>425</v>
      </c>
      <c r="F59" s="16"/>
    </row>
    <row r="60" spans="1:6" x14ac:dyDescent="0.35">
      <c r="B60" s="1" t="s">
        <v>31</v>
      </c>
      <c r="C60" s="7">
        <v>95</v>
      </c>
      <c r="D60" s="9"/>
      <c r="F60" s="16"/>
    </row>
    <row r="61" spans="1:6" x14ac:dyDescent="0.35">
      <c r="B61" s="1" t="s">
        <v>32</v>
      </c>
      <c r="C61" s="7">
        <v>100</v>
      </c>
      <c r="D61" s="9"/>
      <c r="F61" s="16"/>
    </row>
    <row r="62" spans="1:6" x14ac:dyDescent="0.35">
      <c r="B62" s="1" t="s">
        <v>33</v>
      </c>
      <c r="C62" s="7">
        <v>60</v>
      </c>
      <c r="D62" s="9"/>
      <c r="F62" s="16"/>
    </row>
    <row r="63" spans="1:6" x14ac:dyDescent="0.35">
      <c r="B63" s="1" t="s">
        <v>34</v>
      </c>
      <c r="C63" s="7">
        <v>70</v>
      </c>
      <c r="D63" s="9"/>
      <c r="E63">
        <v>1.27</v>
      </c>
      <c r="F63" s="17">
        <f>E63*D59</f>
        <v>539.75</v>
      </c>
    </row>
    <row r="64" spans="1:6" x14ac:dyDescent="0.35">
      <c r="B64" s="1"/>
      <c r="C64" s="7"/>
      <c r="F64" s="16"/>
    </row>
    <row r="65" spans="1:6" x14ac:dyDescent="0.35">
      <c r="B65" s="1" t="s">
        <v>35</v>
      </c>
      <c r="C65" s="7">
        <v>2</v>
      </c>
      <c r="D65" s="8">
        <v>2</v>
      </c>
      <c r="E65">
        <v>175</v>
      </c>
      <c r="F65" s="17">
        <f>E65*D65</f>
        <v>350</v>
      </c>
    </row>
    <row r="66" spans="1:6" x14ac:dyDescent="0.35">
      <c r="B66" s="1"/>
      <c r="C66" s="7"/>
      <c r="F66" s="16"/>
    </row>
    <row r="67" spans="1:6" x14ac:dyDescent="0.35">
      <c r="B67" s="1"/>
      <c r="C67" s="7">
        <f>SUM(C49:C65)</f>
        <v>555</v>
      </c>
      <c r="F67" s="16"/>
    </row>
    <row r="68" spans="1:6" x14ac:dyDescent="0.35">
      <c r="E68" t="s">
        <v>8</v>
      </c>
      <c r="F68" s="18">
        <f>SUM(F53:F67)</f>
        <v>1239.19</v>
      </c>
    </row>
    <row r="69" spans="1:6" x14ac:dyDescent="0.35">
      <c r="F69" s="16"/>
    </row>
    <row r="70" spans="1:6" ht="15" thickBot="1" x14ac:dyDescent="0.4">
      <c r="F70" s="16"/>
    </row>
    <row r="71" spans="1:6" ht="15" thickBot="1" x14ac:dyDescent="0.4">
      <c r="B71" s="12" t="s">
        <v>46</v>
      </c>
      <c r="C71" s="13">
        <f>F68+E48+E19</f>
        <v>6967.643865</v>
      </c>
      <c r="D71" s="14" t="s">
        <v>5</v>
      </c>
    </row>
    <row r="74" spans="1:6" x14ac:dyDescent="0.35">
      <c r="A74" s="15" t="s">
        <v>40</v>
      </c>
      <c r="B74" s="15"/>
    </row>
    <row r="75" spans="1:6" x14ac:dyDescent="0.35">
      <c r="C75" t="s">
        <v>42</v>
      </c>
      <c r="D75" t="s">
        <v>43</v>
      </c>
      <c r="E75" t="s">
        <v>8</v>
      </c>
    </row>
    <row r="76" spans="1:6" x14ac:dyDescent="0.35">
      <c r="B76" s="1" t="s">
        <v>41</v>
      </c>
      <c r="C76" s="1">
        <v>9975</v>
      </c>
      <c r="D76" s="1">
        <f>D39</f>
        <v>3.045E-3</v>
      </c>
      <c r="E76" s="1">
        <f>D76*C76</f>
        <v>30.373874999999998</v>
      </c>
    </row>
    <row r="77" spans="1:6" x14ac:dyDescent="0.35">
      <c r="B77" s="1" t="s">
        <v>44</v>
      </c>
      <c r="C77" s="1">
        <v>2127</v>
      </c>
      <c r="D77" s="1">
        <f>D39</f>
        <v>3.045E-3</v>
      </c>
      <c r="E77" s="1">
        <f>D77*C77</f>
        <v>6.4767149999999996</v>
      </c>
    </row>
    <row r="78" spans="1:6" x14ac:dyDescent="0.35">
      <c r="B78" s="1" t="s">
        <v>45</v>
      </c>
      <c r="C78" s="1">
        <v>825</v>
      </c>
      <c r="D78" s="1">
        <f>D39</f>
        <v>3.045E-3</v>
      </c>
      <c r="E78" s="1">
        <f>D78*C78</f>
        <v>2.5121250000000002</v>
      </c>
    </row>
  </sheetData>
  <mergeCells count="2">
    <mergeCell ref="D53:D57"/>
    <mergeCell ref="D59:D6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2024-07-23T07:54:52Z</cp:lastPrinted>
  <dcterms:created xsi:type="dcterms:W3CDTF">2024-07-19T14:28:32Z</dcterms:created>
  <dcterms:modified xsi:type="dcterms:W3CDTF">2024-07-23T07:54:56Z</dcterms:modified>
</cp:coreProperties>
</file>