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4 2025\"/>
    </mc:Choice>
  </mc:AlternateContent>
  <xr:revisionPtr revIDLastSave="0" documentId="13_ncr:1_{104C5F09-A442-45D9-A30A-4D452638141B}" xr6:coauthVersionLast="47" xr6:coauthVersionMax="47" xr10:uidLastSave="{00000000-0000-0000-0000-000000000000}"/>
  <bookViews>
    <workbookView xWindow="38290" yWindow="-110" windowWidth="38620" windowHeight="21100" xr2:uid="{938E5AB9-4655-42BB-881A-C42EF4CA547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M32" i="1"/>
  <c r="F29" i="1"/>
  <c r="H29" i="1" s="1"/>
  <c r="B49" i="1"/>
  <c r="E49" i="1"/>
  <c r="C49" i="1"/>
  <c r="E15" i="1"/>
  <c r="H22" i="1"/>
  <c r="H24" i="1"/>
  <c r="H25" i="1"/>
  <c r="H26" i="1"/>
  <c r="H28" i="1"/>
  <c r="H30" i="1"/>
  <c r="H31" i="1"/>
  <c r="H32" i="1"/>
  <c r="E21" i="1"/>
  <c r="H15" i="1"/>
  <c r="M26" i="1"/>
  <c r="H6" i="1"/>
  <c r="H7" i="1"/>
  <c r="H8" i="1"/>
  <c r="H9" i="1"/>
  <c r="H10" i="1"/>
  <c r="H11" i="1"/>
  <c r="H12" i="1"/>
  <c r="H14" i="1"/>
  <c r="E6" i="1"/>
  <c r="H5" i="1"/>
  <c r="H4" i="1"/>
  <c r="E4" i="1"/>
  <c r="E22" i="1"/>
  <c r="E23" i="1"/>
  <c r="F23" i="1" s="1"/>
  <c r="H23" i="1" s="1"/>
  <c r="E24" i="1"/>
  <c r="E25" i="1"/>
  <c r="E27" i="1"/>
  <c r="F27" i="1" s="1"/>
  <c r="H27" i="1" s="1"/>
  <c r="E28" i="1"/>
  <c r="E29" i="1"/>
  <c r="E31" i="1"/>
  <c r="E5" i="1"/>
  <c r="E7" i="1"/>
  <c r="E8" i="1"/>
  <c r="E10" i="1"/>
  <c r="E11" i="1"/>
  <c r="E12" i="1"/>
  <c r="E14" i="1"/>
  <c r="F21" i="1" l="1"/>
  <c r="H16" i="1"/>
  <c r="H21" i="1" l="1"/>
  <c r="H34" i="1" s="1"/>
</calcChain>
</file>

<file path=xl/sharedStrings.xml><?xml version="1.0" encoding="utf-8"?>
<sst xmlns="http://schemas.openxmlformats.org/spreadsheetml/2006/main" count="68" uniqueCount="47">
  <si>
    <t>CT1</t>
  </si>
  <si>
    <t>CT2</t>
  </si>
  <si>
    <t>CT3</t>
  </si>
  <si>
    <t>CT6</t>
  </si>
  <si>
    <t>CT12</t>
  </si>
  <si>
    <t>CB06</t>
  </si>
  <si>
    <t>CBJERO</t>
  </si>
  <si>
    <t>SI</t>
  </si>
  <si>
    <t>ACHAT</t>
  </si>
  <si>
    <t>SORTIE</t>
  </si>
  <si>
    <t>SF</t>
  </si>
  <si>
    <t>SF DOMAINE</t>
  </si>
  <si>
    <t>PRIX</t>
  </si>
  <si>
    <t>TOTAL</t>
  </si>
  <si>
    <t>MG1</t>
  </si>
  <si>
    <t>MG3</t>
  </si>
  <si>
    <t>CB03</t>
  </si>
  <si>
    <t>Apres refact</t>
  </si>
  <si>
    <t>CB06 NEG</t>
  </si>
  <si>
    <t>A REFACTURER DU NEGOCE AU DOMAINE</t>
  </si>
  <si>
    <t>A REFACTURER DU DOMAINE AU NEGOCE</t>
  </si>
  <si>
    <t>SORTIES</t>
  </si>
  <si>
    <t>CB MATH</t>
  </si>
  <si>
    <t>Achats de l'année</t>
  </si>
  <si>
    <t>Prix CB Jero a</t>
  </si>
  <si>
    <t>Prix CB Mathu</t>
  </si>
  <si>
    <t>Prix CB 06</t>
  </si>
  <si>
    <t>SF avant refact</t>
  </si>
  <si>
    <t>SF Apres refact</t>
  </si>
  <si>
    <t>Stock bilan FP</t>
  </si>
  <si>
    <t>Stock bilan AFG</t>
  </si>
  <si>
    <t>25CARTONS DE 1BT @0,93</t>
  </si>
  <si>
    <t>Avant refact</t>
  </si>
  <si>
    <t>Prix 2023 ou</t>
  </si>
  <si>
    <t>on garde ancien prix</t>
  </si>
  <si>
    <t>DOMAINE 31/07/2025</t>
  </si>
  <si>
    <t>NEGOCE au 31/07/2025</t>
  </si>
  <si>
    <t>Prix24 ou 25</t>
  </si>
  <si>
    <t>achats fp</t>
  </si>
  <si>
    <t>DME</t>
  </si>
  <si>
    <t>NEG</t>
  </si>
  <si>
    <t>Total achats</t>
  </si>
  <si>
    <t xml:space="preserve">               </t>
  </si>
  <si>
    <t>5427 CT6 @0.9703</t>
  </si>
  <si>
    <t>9CT2 @1,27</t>
  </si>
  <si>
    <t>1356 CT de 12bt @1.39</t>
  </si>
  <si>
    <t>174 CB DE 6 @41.81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</si>
</sst>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EE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7" fillId="0" borderId="0" xfId="0" applyFont="1"/>
    <xf numFmtId="0" fontId="8" fillId="0" borderId="0" xfId="0" applyFont="1"/>
    <xf numFmtId="164" fontId="7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0" fontId="6" fillId="0" borderId="1" xfId="0" applyFont="1" applyBorder="1"/>
    <xf numFmtId="0" fontId="0" fillId="6" borderId="0" xfId="0" applyFill="1"/>
    <xf numFmtId="0" fontId="3" fillId="6" borderId="1" xfId="0" applyFont="1" applyFill="1" applyBorder="1"/>
    <xf numFmtId="0" fontId="0" fillId="6" borderId="1" xfId="0" applyFill="1" applyBorder="1"/>
    <xf numFmtId="0" fontId="3" fillId="0" borderId="2" xfId="0" applyFont="1" applyBorder="1"/>
    <xf numFmtId="0" fontId="3" fillId="6" borderId="0" xfId="0" applyFont="1" applyFill="1"/>
    <xf numFmtId="164" fontId="9" fillId="0" borderId="0" xfId="0" applyNumberFormat="1" applyFont="1"/>
    <xf numFmtId="0" fontId="9" fillId="0" borderId="0" xfId="0" applyFont="1"/>
    <xf numFmtId="0" fontId="0" fillId="7" borderId="0" xfId="0" applyFill="1"/>
    <xf numFmtId="0" fontId="3" fillId="7" borderId="0" xfId="0" applyFont="1" applyFill="1"/>
    <xf numFmtId="0" fontId="10" fillId="0" borderId="0" xfId="0" applyFont="1"/>
    <xf numFmtId="164" fontId="2" fillId="2" borderId="0" xfId="0" applyNumberFormat="1" applyFont="1" applyFill="1"/>
    <xf numFmtId="0" fontId="6" fillId="8" borderId="1" xfId="0" applyFont="1" applyFill="1" applyBorder="1"/>
    <xf numFmtId="0" fontId="3" fillId="8" borderId="0" xfId="0" applyFont="1" applyFill="1"/>
    <xf numFmtId="0" fontId="3" fillId="9" borderId="0" xfId="0" applyFont="1" applyFill="1"/>
    <xf numFmtId="44" fontId="1" fillId="2" borderId="3" xfId="0" applyNumberFormat="1" applyFont="1" applyFill="1" applyBorder="1"/>
    <xf numFmtId="0" fontId="4" fillId="0" borderId="0" xfId="0" applyFont="1"/>
    <xf numFmtId="164" fontId="1" fillId="0" borderId="0" xfId="0" applyNumberFormat="1" applyFont="1"/>
    <xf numFmtId="0" fontId="3" fillId="7" borderId="1" xfId="0" applyFont="1" applyFill="1" applyBorder="1"/>
    <xf numFmtId="0" fontId="2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4" fillId="2" borderId="1" xfId="0" applyFont="1" applyFill="1" applyBorder="1"/>
    <xf numFmtId="0" fontId="3" fillId="2" borderId="2" xfId="0" applyFont="1" applyFill="1" applyBorder="1"/>
    <xf numFmtId="14" fontId="0" fillId="0" borderId="0" xfId="0" applyNumberFormat="1"/>
    <xf numFmtId="44" fontId="9" fillId="0" borderId="0" xfId="1" applyFont="1"/>
    <xf numFmtId="164" fontId="12" fillId="0" borderId="0" xfId="0" applyNumberFormat="1" applyFont="1"/>
    <xf numFmtId="0" fontId="5" fillId="2" borderId="1" xfId="0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1DEED-860F-4030-9C69-798B056BB935}">
  <dimension ref="A1:N49"/>
  <sheetViews>
    <sheetView tabSelected="1" workbookViewId="0">
      <selection activeCell="N12" sqref="N12"/>
    </sheetView>
  </sheetViews>
  <sheetFormatPr baseColWidth="10" defaultRowHeight="14.5" x14ac:dyDescent="0.35"/>
  <cols>
    <col min="2" max="2" width="8.26953125" customWidth="1"/>
    <col min="3" max="3" width="10.36328125" customWidth="1"/>
    <col min="5" max="5" width="15.54296875" customWidth="1"/>
    <col min="6" max="6" width="15.08984375" customWidth="1"/>
    <col min="9" max="9" width="9.453125" customWidth="1"/>
  </cols>
  <sheetData>
    <row r="1" spans="1:12" x14ac:dyDescent="0.35">
      <c r="A1" t="s">
        <v>35</v>
      </c>
      <c r="K1" s="33"/>
    </row>
    <row r="2" spans="1:12" x14ac:dyDescent="0.35">
      <c r="D2" s="5"/>
      <c r="E2" t="s">
        <v>32</v>
      </c>
      <c r="F2" t="s">
        <v>17</v>
      </c>
      <c r="G2" t="s">
        <v>33</v>
      </c>
      <c r="H2" s="15" t="s">
        <v>30</v>
      </c>
    </row>
    <row r="3" spans="1:12" x14ac:dyDescent="0.35">
      <c r="B3" s="5" t="s">
        <v>7</v>
      </c>
      <c r="C3" s="34" t="s">
        <v>8</v>
      </c>
      <c r="D3" s="5" t="s">
        <v>21</v>
      </c>
      <c r="E3" t="s">
        <v>10</v>
      </c>
      <c r="F3" t="s">
        <v>11</v>
      </c>
      <c r="G3" t="s">
        <v>37</v>
      </c>
      <c r="H3" s="15" t="s">
        <v>13</v>
      </c>
    </row>
    <row r="4" spans="1:12" x14ac:dyDescent="0.35">
      <c r="A4" s="1" t="s">
        <v>3</v>
      </c>
      <c r="B4" s="6">
        <v>0</v>
      </c>
      <c r="C4" s="35">
        <v>40</v>
      </c>
      <c r="D4" s="6">
        <v>5467</v>
      </c>
      <c r="E4" s="26">
        <f t="shared" ref="E4:E15" si="0">B4+C4-D4</f>
        <v>-5427</v>
      </c>
      <c r="F4" s="14">
        <v>0</v>
      </c>
      <c r="G4" s="35">
        <v>0.97030000000000005</v>
      </c>
      <c r="H4" s="16">
        <f>G4*F4</f>
        <v>0</v>
      </c>
    </row>
    <row r="5" spans="1:12" x14ac:dyDescent="0.35">
      <c r="A5" s="1" t="s">
        <v>2</v>
      </c>
      <c r="B5" s="6">
        <v>967</v>
      </c>
      <c r="C5" s="35"/>
      <c r="D5" s="6">
        <v>317</v>
      </c>
      <c r="E5" s="6">
        <f t="shared" si="0"/>
        <v>650</v>
      </c>
      <c r="F5" s="6">
        <v>650</v>
      </c>
      <c r="G5" s="6">
        <v>0.94</v>
      </c>
      <c r="H5" s="16">
        <f t="shared" ref="H5:H15" si="1">G5*F5</f>
        <v>611</v>
      </c>
    </row>
    <row r="6" spans="1:12" x14ac:dyDescent="0.35">
      <c r="A6" s="1" t="s">
        <v>1</v>
      </c>
      <c r="B6" s="6">
        <v>0</v>
      </c>
      <c r="C6" s="35"/>
      <c r="D6" s="6">
        <v>9</v>
      </c>
      <c r="E6" s="6">
        <f t="shared" si="0"/>
        <v>-9</v>
      </c>
      <c r="F6" s="6">
        <v>0</v>
      </c>
      <c r="G6" s="6"/>
      <c r="H6" s="16">
        <f t="shared" si="1"/>
        <v>0</v>
      </c>
    </row>
    <row r="7" spans="1:12" x14ac:dyDescent="0.35">
      <c r="A7" s="6" t="s">
        <v>0</v>
      </c>
      <c r="B7" s="6">
        <v>81</v>
      </c>
      <c r="C7" s="35"/>
      <c r="D7" s="6">
        <v>31</v>
      </c>
      <c r="E7" s="6">
        <f t="shared" si="0"/>
        <v>50</v>
      </c>
      <c r="F7" s="6">
        <v>42</v>
      </c>
      <c r="G7" s="6">
        <v>0.93</v>
      </c>
      <c r="H7" s="16">
        <f t="shared" si="1"/>
        <v>39.06</v>
      </c>
    </row>
    <row r="8" spans="1:12" x14ac:dyDescent="0.35">
      <c r="A8" s="1" t="s">
        <v>14</v>
      </c>
      <c r="B8" s="6">
        <v>63</v>
      </c>
      <c r="C8" s="35">
        <v>30</v>
      </c>
      <c r="D8" s="6">
        <v>24</v>
      </c>
      <c r="E8" s="1">
        <f t="shared" si="0"/>
        <v>69</v>
      </c>
      <c r="F8" s="1">
        <v>69</v>
      </c>
      <c r="G8" s="35">
        <v>1.0223</v>
      </c>
      <c r="H8" s="16">
        <f t="shared" si="1"/>
        <v>70.538700000000006</v>
      </c>
    </row>
    <row r="9" spans="1:12" x14ac:dyDescent="0.35">
      <c r="A9" s="1" t="s">
        <v>15</v>
      </c>
      <c r="B9" s="6"/>
      <c r="C9" s="35"/>
      <c r="D9" s="6"/>
      <c r="E9" s="1"/>
      <c r="F9" s="1"/>
      <c r="G9" s="6">
        <v>1.53</v>
      </c>
      <c r="H9" s="17">
        <f t="shared" si="1"/>
        <v>0</v>
      </c>
    </row>
    <row r="10" spans="1:12" x14ac:dyDescent="0.35">
      <c r="A10" s="1" t="s">
        <v>4</v>
      </c>
      <c r="B10" s="6">
        <v>0</v>
      </c>
      <c r="C10" s="36"/>
      <c r="D10" s="6">
        <v>1356</v>
      </c>
      <c r="E10" s="1">
        <f t="shared" si="0"/>
        <v>-1356</v>
      </c>
      <c r="F10" s="1">
        <v>0</v>
      </c>
      <c r="G10" s="1"/>
      <c r="H10" s="17">
        <f t="shared" si="1"/>
        <v>0</v>
      </c>
    </row>
    <row r="11" spans="1:12" x14ac:dyDescent="0.35">
      <c r="A11" s="1" t="s">
        <v>16</v>
      </c>
      <c r="B11" s="6">
        <v>40</v>
      </c>
      <c r="C11" s="36"/>
      <c r="D11" s="6">
        <v>8</v>
      </c>
      <c r="E11" s="1">
        <f t="shared" si="0"/>
        <v>32</v>
      </c>
      <c r="F11" s="1">
        <v>32</v>
      </c>
      <c r="G11" s="1">
        <v>23</v>
      </c>
      <c r="H11" s="17">
        <f t="shared" si="1"/>
        <v>736</v>
      </c>
    </row>
    <row r="12" spans="1:12" x14ac:dyDescent="0.35">
      <c r="A12" s="1" t="s">
        <v>5</v>
      </c>
      <c r="B12" s="6">
        <v>0</v>
      </c>
      <c r="C12" s="36"/>
      <c r="D12" s="6">
        <v>174</v>
      </c>
      <c r="E12" s="1">
        <f t="shared" si="0"/>
        <v>-174</v>
      </c>
      <c r="F12" s="1">
        <v>0</v>
      </c>
      <c r="G12" s="7">
        <v>41.81</v>
      </c>
      <c r="H12" s="17">
        <f t="shared" si="1"/>
        <v>0</v>
      </c>
      <c r="K12" s="30"/>
    </row>
    <row r="13" spans="1:12" x14ac:dyDescent="0.35">
      <c r="A13" s="1" t="s">
        <v>18</v>
      </c>
      <c r="B13" s="6">
        <v>0</v>
      </c>
      <c r="C13" s="36"/>
      <c r="D13" s="6"/>
      <c r="E13" s="1"/>
      <c r="F13" s="1"/>
      <c r="G13" s="8"/>
      <c r="H13" s="17"/>
    </row>
    <row r="14" spans="1:12" x14ac:dyDescent="0.35">
      <c r="A14" s="1" t="s">
        <v>6</v>
      </c>
      <c r="B14" s="6">
        <v>79</v>
      </c>
      <c r="C14" s="35">
        <v>11</v>
      </c>
      <c r="D14" s="6">
        <v>82</v>
      </c>
      <c r="E14" s="6">
        <f>B14+C14-D14</f>
        <v>8</v>
      </c>
      <c r="F14" s="6">
        <v>79</v>
      </c>
      <c r="G14" s="38">
        <v>13.69</v>
      </c>
      <c r="H14" s="17">
        <f t="shared" si="1"/>
        <v>1081.51</v>
      </c>
    </row>
    <row r="15" spans="1:12" x14ac:dyDescent="0.35">
      <c r="A15" s="1" t="s">
        <v>22</v>
      </c>
      <c r="B15" s="6">
        <v>1</v>
      </c>
      <c r="C15" s="35"/>
      <c r="D15" s="6">
        <v>0</v>
      </c>
      <c r="E15" s="6">
        <f t="shared" si="0"/>
        <v>1</v>
      </c>
      <c r="F15" s="6">
        <v>1</v>
      </c>
      <c r="G15" s="7">
        <v>54.07</v>
      </c>
      <c r="H15" s="17">
        <f t="shared" si="1"/>
        <v>54.07</v>
      </c>
    </row>
    <row r="16" spans="1:12" x14ac:dyDescent="0.35">
      <c r="B16" s="5"/>
      <c r="C16" s="37"/>
      <c r="D16" s="5"/>
      <c r="H16" s="29">
        <f>SUM(H4:H15)</f>
        <v>2592.1786999999999</v>
      </c>
      <c r="L16" s="31"/>
    </row>
    <row r="17" spans="1:14" x14ac:dyDescent="0.35">
      <c r="C17" s="37"/>
    </row>
    <row r="18" spans="1:14" x14ac:dyDescent="0.35">
      <c r="A18" t="s">
        <v>36</v>
      </c>
      <c r="C18" s="37"/>
    </row>
    <row r="19" spans="1:14" x14ac:dyDescent="0.35">
      <c r="C19" s="34"/>
      <c r="D19" s="5"/>
      <c r="H19" s="15" t="s">
        <v>29</v>
      </c>
    </row>
    <row r="20" spans="1:14" x14ac:dyDescent="0.35">
      <c r="B20" s="5" t="s">
        <v>7</v>
      </c>
      <c r="C20" s="34" t="s">
        <v>8</v>
      </c>
      <c r="D20" s="5" t="s">
        <v>9</v>
      </c>
      <c r="E20" t="s">
        <v>27</v>
      </c>
      <c r="F20" s="5" t="s">
        <v>28</v>
      </c>
      <c r="G20" t="s">
        <v>12</v>
      </c>
      <c r="H20" s="15" t="s">
        <v>13</v>
      </c>
      <c r="J20" s="24" t="s">
        <v>19</v>
      </c>
    </row>
    <row r="21" spans="1:14" x14ac:dyDescent="0.35">
      <c r="A21" s="1" t="s">
        <v>3</v>
      </c>
      <c r="B21" s="6">
        <v>3798</v>
      </c>
      <c r="C21" s="35">
        <v>5700</v>
      </c>
      <c r="D21" s="6">
        <v>1276</v>
      </c>
      <c r="E21" s="6">
        <f>B21+C21-D21</f>
        <v>8222</v>
      </c>
      <c r="F21" s="27">
        <f>E21+E4</f>
        <v>2795</v>
      </c>
      <c r="G21" s="34">
        <v>1.002</v>
      </c>
      <c r="H21" s="19">
        <f>G21*F21</f>
        <v>2800.59</v>
      </c>
      <c r="I21" s="5"/>
      <c r="J21" s="9" t="s">
        <v>43</v>
      </c>
      <c r="K21" s="9"/>
      <c r="L21" s="9"/>
      <c r="M21" s="11">
        <v>5265.81</v>
      </c>
    </row>
    <row r="22" spans="1:14" x14ac:dyDescent="0.35">
      <c r="A22" s="1" t="s">
        <v>2</v>
      </c>
      <c r="B22" s="6">
        <v>50</v>
      </c>
      <c r="C22" s="35"/>
      <c r="D22" s="6">
        <v>29</v>
      </c>
      <c r="E22" s="6">
        <f t="shared" ref="E22:E31" si="2">B22+C22-D22</f>
        <v>21</v>
      </c>
      <c r="F22" s="5">
        <v>50</v>
      </c>
      <c r="G22" s="6">
        <v>0.93779999999999997</v>
      </c>
      <c r="H22" s="19">
        <f>G22*F22</f>
        <v>46.89</v>
      </c>
      <c r="J22" s="21" t="s">
        <v>44</v>
      </c>
      <c r="M22" s="20">
        <v>11.43</v>
      </c>
    </row>
    <row r="23" spans="1:14" x14ac:dyDescent="0.35">
      <c r="A23" s="1" t="s">
        <v>1</v>
      </c>
      <c r="B23" s="6">
        <v>3020</v>
      </c>
      <c r="C23" s="35"/>
      <c r="D23" s="6">
        <v>5</v>
      </c>
      <c r="E23" s="1">
        <f t="shared" si="2"/>
        <v>3015</v>
      </c>
      <c r="F23" s="28">
        <f>E23+E6</f>
        <v>3006</v>
      </c>
      <c r="G23" s="5">
        <v>1.27</v>
      </c>
      <c r="H23" s="19">
        <f t="shared" ref="H23:H32" si="3">G23*F23</f>
        <v>3817.62</v>
      </c>
      <c r="J23" s="21" t="s">
        <v>45</v>
      </c>
      <c r="M23" s="41">
        <v>1884.84</v>
      </c>
    </row>
    <row r="24" spans="1:14" x14ac:dyDescent="0.35">
      <c r="A24" s="1" t="s">
        <v>0</v>
      </c>
      <c r="B24" s="6">
        <v>0</v>
      </c>
      <c r="C24" s="35"/>
      <c r="D24" s="6">
        <v>8</v>
      </c>
      <c r="E24" s="1">
        <f t="shared" si="2"/>
        <v>-8</v>
      </c>
      <c r="F24">
        <v>0</v>
      </c>
      <c r="H24" s="15">
        <f t="shared" si="3"/>
        <v>0</v>
      </c>
      <c r="J24" s="21" t="s">
        <v>46</v>
      </c>
      <c r="K24" s="21"/>
      <c r="L24" s="21"/>
      <c r="M24" s="20">
        <v>7274.94</v>
      </c>
      <c r="N24" t="s">
        <v>34</v>
      </c>
    </row>
    <row r="25" spans="1:14" x14ac:dyDescent="0.35">
      <c r="A25" s="1" t="s">
        <v>14</v>
      </c>
      <c r="B25" s="6">
        <v>0</v>
      </c>
      <c r="C25" s="35"/>
      <c r="D25" s="6">
        <v>0</v>
      </c>
      <c r="E25" s="4">
        <f t="shared" si="2"/>
        <v>0</v>
      </c>
      <c r="F25" s="22"/>
      <c r="H25" s="15">
        <f t="shared" si="3"/>
        <v>0</v>
      </c>
    </row>
    <row r="26" spans="1:14" x14ac:dyDescent="0.35">
      <c r="A26" s="1" t="s">
        <v>15</v>
      </c>
      <c r="B26" s="6"/>
      <c r="C26" s="35"/>
      <c r="D26" s="32"/>
      <c r="E26" s="1"/>
      <c r="F26" s="23"/>
      <c r="H26" s="15">
        <f t="shared" si="3"/>
        <v>0</v>
      </c>
      <c r="M26" s="13">
        <f>SUM(M21:M24)</f>
        <v>14437.02</v>
      </c>
    </row>
    <row r="27" spans="1:14" x14ac:dyDescent="0.35">
      <c r="A27" s="1" t="s">
        <v>4</v>
      </c>
      <c r="B27" s="6">
        <v>672</v>
      </c>
      <c r="C27" s="35">
        <v>3200</v>
      </c>
      <c r="D27" s="6">
        <v>128</v>
      </c>
      <c r="E27" s="2">
        <f t="shared" si="2"/>
        <v>3744</v>
      </c>
      <c r="F27" s="18">
        <f>E27+E10</f>
        <v>2388</v>
      </c>
      <c r="G27" s="39">
        <v>1.39</v>
      </c>
      <c r="H27" s="19">
        <f t="shared" si="3"/>
        <v>3319.3199999999997</v>
      </c>
      <c r="M27" s="12"/>
    </row>
    <row r="28" spans="1:14" x14ac:dyDescent="0.35">
      <c r="A28" s="1" t="s">
        <v>16</v>
      </c>
      <c r="B28" s="6">
        <v>273</v>
      </c>
      <c r="C28" s="35"/>
      <c r="D28" s="6">
        <v>3</v>
      </c>
      <c r="E28" s="1">
        <f t="shared" si="2"/>
        <v>270</v>
      </c>
      <c r="F28">
        <v>270</v>
      </c>
      <c r="G28">
        <v>23.4</v>
      </c>
      <c r="H28" s="19">
        <f t="shared" si="3"/>
        <v>6318</v>
      </c>
      <c r="M28" s="12"/>
    </row>
    <row r="29" spans="1:14" x14ac:dyDescent="0.35">
      <c r="A29" s="1" t="s">
        <v>5</v>
      </c>
      <c r="B29" s="6">
        <v>468</v>
      </c>
      <c r="C29" s="35"/>
      <c r="D29" s="6">
        <v>13</v>
      </c>
      <c r="E29" s="3">
        <f t="shared" si="2"/>
        <v>455</v>
      </c>
      <c r="F29" s="18">
        <f>E29+E12</f>
        <v>281</v>
      </c>
      <c r="G29" s="9">
        <v>41.81</v>
      </c>
      <c r="H29" s="19">
        <f t="shared" si="3"/>
        <v>11748.61</v>
      </c>
      <c r="J29" s="24" t="s">
        <v>20</v>
      </c>
      <c r="M29" s="12"/>
    </row>
    <row r="30" spans="1:14" x14ac:dyDescent="0.35">
      <c r="A30" s="1" t="s">
        <v>18</v>
      </c>
      <c r="B30" s="6"/>
      <c r="C30" s="35"/>
      <c r="D30" s="6"/>
      <c r="E30" s="1"/>
      <c r="F30">
        <v>0</v>
      </c>
      <c r="G30">
        <v>13.66</v>
      </c>
      <c r="H30" s="19">
        <f t="shared" si="3"/>
        <v>0</v>
      </c>
      <c r="J30" s="10" t="s">
        <v>31</v>
      </c>
      <c r="K30" s="10"/>
      <c r="L30" s="10"/>
      <c r="M30" s="11">
        <v>23.25</v>
      </c>
    </row>
    <row r="31" spans="1:14" x14ac:dyDescent="0.35">
      <c r="A31" s="1" t="s">
        <v>6</v>
      </c>
      <c r="B31" s="6">
        <v>0</v>
      </c>
      <c r="C31" s="35"/>
      <c r="D31" s="6"/>
      <c r="E31" s="1">
        <f t="shared" si="2"/>
        <v>0</v>
      </c>
      <c r="H31" s="15">
        <f t="shared" si="3"/>
        <v>0</v>
      </c>
      <c r="M31" s="12"/>
    </row>
    <row r="32" spans="1:14" x14ac:dyDescent="0.35">
      <c r="A32" s="1" t="s">
        <v>22</v>
      </c>
      <c r="B32" s="6"/>
      <c r="C32" s="36"/>
      <c r="D32" s="6"/>
      <c r="E32" s="1"/>
      <c r="H32" s="15">
        <f t="shared" si="3"/>
        <v>0</v>
      </c>
      <c r="M32" s="42">
        <f>SUM(M30:M31)</f>
        <v>23.25</v>
      </c>
    </row>
    <row r="33" spans="1:13" x14ac:dyDescent="0.35">
      <c r="B33" s="5"/>
      <c r="D33" s="5"/>
      <c r="H33" s="15"/>
      <c r="M33" s="12"/>
    </row>
    <row r="34" spans="1:13" x14ac:dyDescent="0.35">
      <c r="H34" s="25">
        <f>SUM(H21:H33)</f>
        <v>28051.03</v>
      </c>
      <c r="M34" s="12"/>
    </row>
    <row r="35" spans="1:13" x14ac:dyDescent="0.35">
      <c r="A35" t="s">
        <v>42</v>
      </c>
      <c r="D35" t="s">
        <v>23</v>
      </c>
    </row>
    <row r="36" spans="1:13" x14ac:dyDescent="0.35">
      <c r="C36" s="1" t="s">
        <v>24</v>
      </c>
      <c r="D36" s="43">
        <v>13.69</v>
      </c>
    </row>
    <row r="37" spans="1:13" x14ac:dyDescent="0.35">
      <c r="C37" s="1" t="s">
        <v>25</v>
      </c>
      <c r="D37" s="8">
        <v>54.07</v>
      </c>
      <c r="F37" s="5"/>
    </row>
    <row r="38" spans="1:13" x14ac:dyDescent="0.35">
      <c r="C38" s="1" t="s">
        <v>26</v>
      </c>
      <c r="D38" s="8">
        <v>41.81</v>
      </c>
    </row>
    <row r="41" spans="1:13" x14ac:dyDescent="0.35">
      <c r="C41">
        <v>1.39</v>
      </c>
      <c r="D41">
        <v>1.002</v>
      </c>
    </row>
    <row r="42" spans="1:13" x14ac:dyDescent="0.35">
      <c r="B42" t="s">
        <v>39</v>
      </c>
      <c r="C42" t="s">
        <v>39</v>
      </c>
      <c r="D42" t="s">
        <v>40</v>
      </c>
      <c r="E42" t="s">
        <v>40</v>
      </c>
    </row>
    <row r="43" spans="1:13" x14ac:dyDescent="0.35">
      <c r="A43" t="s">
        <v>38</v>
      </c>
      <c r="B43" t="s">
        <v>3</v>
      </c>
      <c r="C43" t="s">
        <v>4</v>
      </c>
      <c r="D43" t="s">
        <v>3</v>
      </c>
      <c r="E43" t="s">
        <v>4</v>
      </c>
    </row>
    <row r="44" spans="1:13" x14ac:dyDescent="0.35">
      <c r="A44" s="40">
        <v>45596</v>
      </c>
      <c r="C44">
        <v>1600</v>
      </c>
    </row>
    <row r="45" spans="1:13" x14ac:dyDescent="0.35">
      <c r="A45" s="40">
        <v>45626</v>
      </c>
      <c r="D45">
        <v>600</v>
      </c>
    </row>
    <row r="46" spans="1:13" x14ac:dyDescent="0.35">
      <c r="A46" s="40">
        <v>45657</v>
      </c>
      <c r="D46">
        <v>1500</v>
      </c>
    </row>
    <row r="47" spans="1:13" x14ac:dyDescent="0.35">
      <c r="A47" s="40">
        <v>45777</v>
      </c>
      <c r="C47">
        <v>1600</v>
      </c>
      <c r="D47">
        <v>1800</v>
      </c>
    </row>
    <row r="48" spans="1:13" x14ac:dyDescent="0.35">
      <c r="A48" s="40">
        <v>45838</v>
      </c>
      <c r="D48">
        <v>1800</v>
      </c>
    </row>
    <row r="49" spans="1:5" x14ac:dyDescent="0.35">
      <c r="A49" s="34" t="s">
        <v>41</v>
      </c>
      <c r="B49" s="35">
        <f>SUM(B44:B47)</f>
        <v>0</v>
      </c>
      <c r="C49" s="35">
        <f>SUM(C44:C47)</f>
        <v>3200</v>
      </c>
      <c r="D49" s="35">
        <f>SUM(D44:D48)</f>
        <v>5700</v>
      </c>
      <c r="E49" s="35">
        <f t="shared" ref="E49" si="4">SUM(E44:E47)</f>
        <v>0</v>
      </c>
    </row>
  </sheetData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2025-07-11T09:22:24Z</cp:lastPrinted>
  <dcterms:created xsi:type="dcterms:W3CDTF">2023-07-20T09:20:50Z</dcterms:created>
  <dcterms:modified xsi:type="dcterms:W3CDTF">2025-07-11T09:25:46Z</dcterms:modified>
</cp:coreProperties>
</file>