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G25" i="1" l="1"/>
  <c r="G24" i="1"/>
  <c r="G2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 s="1"/>
  <c r="H21" i="1" s="1"/>
  <c r="H4" i="1"/>
  <c r="G26" i="1" l="1"/>
</calcChain>
</file>

<file path=xl/sharedStrings.xml><?xml version="1.0" encoding="utf-8"?>
<sst xmlns="http://schemas.openxmlformats.org/spreadsheetml/2006/main" count="26" uniqueCount="25">
  <si>
    <t>Beaune 1er cru les Montrevenots</t>
  </si>
  <si>
    <t>Bourgogne Hautes Cotes de Nuits</t>
  </si>
  <si>
    <t>Moulin a Vent</t>
  </si>
  <si>
    <t>Savigny les Beaune 1er cru le Clos des Guettes</t>
  </si>
  <si>
    <t>Vosne Romanée aux Réas</t>
  </si>
  <si>
    <t>Vosne Romanée clos de LA FONTAINE</t>
  </si>
  <si>
    <t>Vosne Romanée les Chalandins</t>
  </si>
  <si>
    <t>Echezeaux</t>
  </si>
  <si>
    <t>Richebourg</t>
  </si>
  <si>
    <t>Bourgogne</t>
  </si>
  <si>
    <t>Beaune 1er cru les Boucherottes</t>
  </si>
  <si>
    <t>Chambolle Musigny</t>
  </si>
  <si>
    <t>Pommard 1er cru les pezerolles</t>
  </si>
  <si>
    <t>Pommard 1er cru les arvelets</t>
  </si>
  <si>
    <t>Pommard 1er cru les chanlins</t>
  </si>
  <si>
    <t>Prix export</t>
  </si>
  <si>
    <t>reference 17</t>
  </si>
  <si>
    <t>Total 2018</t>
  </si>
  <si>
    <t>Si on considere que nous avons 5% d'echantillons</t>
  </si>
  <si>
    <t>Clos Vougeot Musigny</t>
  </si>
  <si>
    <t>pRix export</t>
  </si>
  <si>
    <t>Hautes Cotes Blanc</t>
  </si>
  <si>
    <t>ALLOC au 10 05 2019</t>
  </si>
  <si>
    <t>MAG POSSIBLES</t>
  </si>
  <si>
    <t>Bt possibles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</si>
</sst>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2" xfId="0" applyFont="1" applyFill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3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tabSelected="1" workbookViewId="0">
      <selection activeCell="B6" sqref="B6"/>
    </sheetView>
  </sheetViews>
  <sheetFormatPr baseColWidth="10" defaultRowHeight="15" x14ac:dyDescent="0.25"/>
  <cols>
    <col min="1" max="1" width="42.42578125" bestFit="1" customWidth="1"/>
    <col min="2" max="4" width="22.42578125" customWidth="1"/>
  </cols>
  <sheetData>
    <row r="3" spans="1:8" x14ac:dyDescent="0.25">
      <c r="B3" s="1" t="s">
        <v>22</v>
      </c>
      <c r="C3" s="5" t="s">
        <v>24</v>
      </c>
      <c r="D3" s="4" t="s">
        <v>23</v>
      </c>
      <c r="E3">
        <v>2018</v>
      </c>
      <c r="F3" t="s">
        <v>15</v>
      </c>
      <c r="G3" t="s">
        <v>16</v>
      </c>
      <c r="H3" t="s">
        <v>17</v>
      </c>
    </row>
    <row r="4" spans="1:8" x14ac:dyDescent="0.25">
      <c r="A4" s="1" t="s">
        <v>0</v>
      </c>
      <c r="B4">
        <v>360</v>
      </c>
      <c r="C4" s="7">
        <f>E4-B4</f>
        <v>1540</v>
      </c>
      <c r="D4" s="1">
        <f t="shared" ref="D4:D17" si="0">(E4-B4)/2</f>
        <v>770</v>
      </c>
      <c r="E4" s="1">
        <v>1900</v>
      </c>
      <c r="F4" s="1">
        <v>37</v>
      </c>
      <c r="G4" s="1">
        <v>35</v>
      </c>
      <c r="H4" s="1">
        <f>F4*E4</f>
        <v>70300</v>
      </c>
    </row>
    <row r="5" spans="1:8" x14ac:dyDescent="0.25">
      <c r="A5" s="1" t="s">
        <v>10</v>
      </c>
      <c r="B5" s="6">
        <v>1306</v>
      </c>
      <c r="C5" s="7">
        <f t="shared" ref="C5:C18" si="1">E5-B5</f>
        <v>594</v>
      </c>
      <c r="D5" s="1">
        <f t="shared" si="0"/>
        <v>297</v>
      </c>
      <c r="E5" s="1">
        <v>1900</v>
      </c>
      <c r="F5" s="1">
        <v>28.5</v>
      </c>
      <c r="G5" s="1">
        <v>27</v>
      </c>
      <c r="H5" s="1">
        <f t="shared" ref="H5:H18" si="2">F5*E5</f>
        <v>54150</v>
      </c>
    </row>
    <row r="6" spans="1:8" x14ac:dyDescent="0.25">
      <c r="A6" s="1" t="s">
        <v>9</v>
      </c>
      <c r="B6" s="6">
        <v>3540</v>
      </c>
      <c r="C6" s="7">
        <f t="shared" si="1"/>
        <v>2260</v>
      </c>
      <c r="D6" s="1">
        <f t="shared" si="0"/>
        <v>1130</v>
      </c>
      <c r="E6" s="1">
        <v>5800</v>
      </c>
      <c r="F6" s="1">
        <v>13</v>
      </c>
      <c r="G6" s="1">
        <v>13</v>
      </c>
      <c r="H6" s="1">
        <f t="shared" si="2"/>
        <v>75400</v>
      </c>
    </row>
    <row r="7" spans="1:8" x14ac:dyDescent="0.25">
      <c r="A7" s="1" t="s">
        <v>1</v>
      </c>
      <c r="B7" s="6">
        <v>9662</v>
      </c>
      <c r="C7" s="7">
        <f t="shared" si="1"/>
        <v>1838</v>
      </c>
      <c r="D7" s="1">
        <f t="shared" si="0"/>
        <v>919</v>
      </c>
      <c r="E7" s="1">
        <v>11500</v>
      </c>
      <c r="F7" s="1">
        <v>13</v>
      </c>
      <c r="G7" s="1">
        <v>13</v>
      </c>
      <c r="H7" s="1">
        <f t="shared" si="2"/>
        <v>149500</v>
      </c>
    </row>
    <row r="8" spans="1:8" x14ac:dyDescent="0.25">
      <c r="A8" s="1" t="s">
        <v>2</v>
      </c>
      <c r="B8" s="6">
        <v>6024</v>
      </c>
      <c r="C8" s="7">
        <f t="shared" si="1"/>
        <v>3976</v>
      </c>
      <c r="D8" s="1">
        <f t="shared" si="0"/>
        <v>1988</v>
      </c>
      <c r="E8" s="1">
        <v>10000</v>
      </c>
      <c r="F8" s="1">
        <v>13</v>
      </c>
      <c r="G8" s="1">
        <v>13</v>
      </c>
      <c r="H8" s="1">
        <f t="shared" si="2"/>
        <v>130000</v>
      </c>
    </row>
    <row r="9" spans="1:8" x14ac:dyDescent="0.25">
      <c r="A9" s="1" t="s">
        <v>3</v>
      </c>
      <c r="B9" s="6">
        <v>2400</v>
      </c>
      <c r="C9" s="7">
        <f t="shared" si="1"/>
        <v>1800</v>
      </c>
      <c r="D9" s="1">
        <f t="shared" si="0"/>
        <v>900</v>
      </c>
      <c r="E9" s="1">
        <v>4200</v>
      </c>
      <c r="F9" s="1">
        <v>26.5</v>
      </c>
      <c r="G9" s="1">
        <v>25</v>
      </c>
      <c r="H9" s="1">
        <f t="shared" si="2"/>
        <v>111300</v>
      </c>
    </row>
    <row r="10" spans="1:8" x14ac:dyDescent="0.25">
      <c r="A10" s="1" t="s">
        <v>11</v>
      </c>
      <c r="B10" s="6">
        <v>2472</v>
      </c>
      <c r="C10" s="7">
        <f t="shared" si="1"/>
        <v>28</v>
      </c>
      <c r="D10" s="1">
        <f t="shared" si="0"/>
        <v>14</v>
      </c>
      <c r="E10" s="1">
        <v>2500</v>
      </c>
      <c r="F10" s="1">
        <v>37</v>
      </c>
      <c r="G10" s="1">
        <v>35</v>
      </c>
      <c r="H10" s="1">
        <f t="shared" si="2"/>
        <v>92500</v>
      </c>
    </row>
    <row r="11" spans="1:8" x14ac:dyDescent="0.25">
      <c r="A11" s="1" t="s">
        <v>4</v>
      </c>
      <c r="B11" s="6">
        <v>9336</v>
      </c>
      <c r="C11" s="7">
        <f t="shared" si="1"/>
        <v>64</v>
      </c>
      <c r="D11" s="1">
        <f t="shared" si="0"/>
        <v>32</v>
      </c>
      <c r="E11" s="1">
        <v>9400</v>
      </c>
      <c r="F11" s="1">
        <v>34</v>
      </c>
      <c r="G11" s="1">
        <v>32</v>
      </c>
      <c r="H11" s="1">
        <f t="shared" si="2"/>
        <v>319600</v>
      </c>
    </row>
    <row r="12" spans="1:8" x14ac:dyDescent="0.25">
      <c r="A12" s="1" t="s">
        <v>5</v>
      </c>
      <c r="B12" s="6">
        <v>1806</v>
      </c>
      <c r="C12" s="7">
        <f t="shared" si="1"/>
        <v>574</v>
      </c>
      <c r="D12" s="1">
        <f t="shared" si="0"/>
        <v>287</v>
      </c>
      <c r="E12" s="1">
        <v>2380</v>
      </c>
      <c r="F12" s="1">
        <v>35</v>
      </c>
      <c r="G12" s="1">
        <v>32</v>
      </c>
      <c r="H12" s="1">
        <f t="shared" si="2"/>
        <v>83300</v>
      </c>
    </row>
    <row r="13" spans="1:8" x14ac:dyDescent="0.25">
      <c r="A13" s="1" t="s">
        <v>6</v>
      </c>
      <c r="B13" s="6">
        <v>1608</v>
      </c>
      <c r="C13" s="7">
        <f t="shared" si="1"/>
        <v>175</v>
      </c>
      <c r="D13" s="1">
        <f t="shared" si="0"/>
        <v>87.5</v>
      </c>
      <c r="E13" s="1">
        <v>1783</v>
      </c>
      <c r="F13" s="1">
        <v>34</v>
      </c>
      <c r="G13" s="1">
        <v>32</v>
      </c>
      <c r="H13" s="1">
        <f t="shared" si="2"/>
        <v>60622</v>
      </c>
    </row>
    <row r="14" spans="1:8" x14ac:dyDescent="0.25">
      <c r="A14" s="1" t="s">
        <v>12</v>
      </c>
      <c r="B14" s="6">
        <v>1812</v>
      </c>
      <c r="C14" s="7">
        <f t="shared" si="1"/>
        <v>188</v>
      </c>
      <c r="D14" s="1">
        <f t="shared" si="0"/>
        <v>94</v>
      </c>
      <c r="E14" s="1">
        <v>2000</v>
      </c>
      <c r="F14" s="1">
        <v>42</v>
      </c>
      <c r="G14" s="1">
        <v>40</v>
      </c>
      <c r="H14" s="1">
        <f t="shared" si="2"/>
        <v>84000</v>
      </c>
    </row>
    <row r="15" spans="1:8" x14ac:dyDescent="0.25">
      <c r="A15" s="1" t="s">
        <v>13</v>
      </c>
      <c r="B15" s="6">
        <v>1524</v>
      </c>
      <c r="C15" s="7">
        <f t="shared" si="1"/>
        <v>208</v>
      </c>
      <c r="D15" s="1">
        <f t="shared" si="0"/>
        <v>104</v>
      </c>
      <c r="E15" s="1">
        <v>1732</v>
      </c>
      <c r="F15" s="1">
        <v>42</v>
      </c>
      <c r="G15" s="1">
        <v>40</v>
      </c>
      <c r="H15" s="1">
        <f t="shared" si="2"/>
        <v>72744</v>
      </c>
    </row>
    <row r="16" spans="1:8" x14ac:dyDescent="0.25">
      <c r="A16" s="1" t="s">
        <v>14</v>
      </c>
      <c r="B16" s="6">
        <v>492</v>
      </c>
      <c r="C16" s="7">
        <f t="shared" si="1"/>
        <v>98</v>
      </c>
      <c r="D16" s="1">
        <f t="shared" si="0"/>
        <v>49</v>
      </c>
      <c r="E16" s="1">
        <v>590</v>
      </c>
      <c r="F16" s="1">
        <v>42</v>
      </c>
      <c r="G16" s="1">
        <v>40</v>
      </c>
      <c r="H16" s="1">
        <f t="shared" si="2"/>
        <v>24780</v>
      </c>
    </row>
    <row r="17" spans="1:8" x14ac:dyDescent="0.25">
      <c r="A17" s="1" t="s">
        <v>7</v>
      </c>
      <c r="B17" s="6">
        <v>1245</v>
      </c>
      <c r="C17" s="7">
        <f t="shared" si="1"/>
        <v>235</v>
      </c>
      <c r="D17" s="1">
        <f t="shared" si="0"/>
        <v>117.5</v>
      </c>
      <c r="E17" s="1">
        <v>1480</v>
      </c>
      <c r="F17" s="1">
        <v>149</v>
      </c>
      <c r="G17" s="1">
        <v>145</v>
      </c>
      <c r="H17" s="1">
        <f t="shared" si="2"/>
        <v>220520</v>
      </c>
    </row>
    <row r="18" spans="1:8" x14ac:dyDescent="0.25">
      <c r="A18" s="1" t="s">
        <v>8</v>
      </c>
      <c r="B18" s="6">
        <v>2043</v>
      </c>
      <c r="C18" s="7">
        <f t="shared" si="1"/>
        <v>675</v>
      </c>
      <c r="D18" s="1">
        <f>(E18-B18)/2</f>
        <v>337.5</v>
      </c>
      <c r="E18" s="1">
        <v>2718</v>
      </c>
      <c r="F18" s="1">
        <v>280</v>
      </c>
      <c r="G18" s="1">
        <v>265</v>
      </c>
      <c r="H18" s="1">
        <f t="shared" si="2"/>
        <v>761040</v>
      </c>
    </row>
    <row r="19" spans="1:8" x14ac:dyDescent="0.25">
      <c r="H19" s="2">
        <f>SUM(H4:H18)</f>
        <v>2309756</v>
      </c>
    </row>
    <row r="20" spans="1:8" x14ac:dyDescent="0.25">
      <c r="F20" t="s">
        <v>18</v>
      </c>
    </row>
    <row r="21" spans="1:8" x14ac:dyDescent="0.25">
      <c r="H21" s="3">
        <f>H19*0.95</f>
        <v>2194268.1999999997</v>
      </c>
    </row>
    <row r="22" spans="1:8" x14ac:dyDescent="0.25">
      <c r="E22">
        <v>2022</v>
      </c>
      <c r="F22" t="s">
        <v>20</v>
      </c>
    </row>
    <row r="23" spans="1:8" x14ac:dyDescent="0.25">
      <c r="A23" t="s">
        <v>19</v>
      </c>
      <c r="E23">
        <v>3000</v>
      </c>
      <c r="F23">
        <v>115</v>
      </c>
      <c r="G23">
        <f>F23*E23</f>
        <v>345000</v>
      </c>
    </row>
    <row r="24" spans="1:8" x14ac:dyDescent="0.25">
      <c r="A24" t="s">
        <v>7</v>
      </c>
      <c r="E24">
        <v>2800</v>
      </c>
      <c r="F24">
        <v>145</v>
      </c>
      <c r="G24">
        <f>F24*E24</f>
        <v>406000</v>
      </c>
    </row>
    <row r="25" spans="1:8" x14ac:dyDescent="0.25">
      <c r="A25" t="s">
        <v>21</v>
      </c>
      <c r="E25">
        <v>10000</v>
      </c>
      <c r="F25">
        <v>12</v>
      </c>
      <c r="G25">
        <f>F25*E25</f>
        <v>120000</v>
      </c>
    </row>
    <row r="26" spans="1:8" x14ac:dyDescent="0.25">
      <c r="G26" s="3">
        <f>SUM(G23:G25)</f>
        <v>871000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2019-05-02T12:32:25Z</dcterms:created>
  <dcterms:modified xsi:type="dcterms:W3CDTF">2019-05-10T13:56:54Z</dcterms:modified>
</cp:coreProperties>
</file>