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FF4334E0-9E44-43D1-93E8-4C626AAE692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J21" i="1" l="1"/>
  <c r="L21" i="1" s="1"/>
  <c r="D15" i="1"/>
  <c r="E15" i="1" s="1"/>
  <c r="H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14" i="1"/>
  <c r="J15" i="1"/>
  <c r="L15" i="1" s="1"/>
  <c r="G15" i="1" l="1"/>
  <c r="I15" i="1"/>
  <c r="E14" i="1"/>
  <c r="J16" i="1"/>
  <c r="L16" i="1" s="1"/>
  <c r="J17" i="1"/>
  <c r="L17" i="1" s="1"/>
  <c r="J18" i="1"/>
  <c r="L18" i="1" s="1"/>
  <c r="J20" i="1"/>
  <c r="L20" i="1" s="1"/>
  <c r="B24" i="1" l="1"/>
  <c r="J14" i="1"/>
  <c r="L14" i="1" s="1"/>
  <c r="I20" i="1"/>
  <c r="H20" i="1"/>
  <c r="G20" i="1"/>
  <c r="I19" i="1"/>
  <c r="G19" i="1"/>
  <c r="H19" i="1"/>
  <c r="J22" i="1"/>
  <c r="L22" i="1" s="1"/>
  <c r="J19" i="1"/>
  <c r="L19" i="1" s="1"/>
  <c r="J23" i="1"/>
  <c r="L23" i="1" s="1"/>
  <c r="J24" i="1" l="1"/>
  <c r="E24" i="1"/>
  <c r="H16" i="1"/>
  <c r="I16" i="1"/>
  <c r="G16" i="1"/>
  <c r="L24" i="1"/>
  <c r="H18" i="1"/>
  <c r="G18" i="1"/>
  <c r="I18" i="1"/>
  <c r="I14" i="1"/>
  <c r="H14" i="1"/>
  <c r="G14" i="1"/>
  <c r="H17" i="1"/>
  <c r="G17" i="1"/>
  <c r="I17" i="1"/>
  <c r="G24" i="1" l="1"/>
  <c r="H24" i="1"/>
  <c r="I24" i="1"/>
</calcChain>
</file>

<file path=xl/sharedStrings.xml><?xml version="1.0" encoding="utf-8"?>
<sst xmlns="http://schemas.openxmlformats.org/spreadsheetml/2006/main" count="27" uniqueCount="27">
  <si>
    <t>SORTIES</t>
  </si>
  <si>
    <t>APPELLATION REVENDICABLE</t>
  </si>
  <si>
    <t>Gevrey Chambertin Leclerc</t>
  </si>
  <si>
    <t>Gevrey 1er cru combe au moine</t>
  </si>
  <si>
    <t>Nb de piece</t>
  </si>
  <si>
    <t>Prix a la piece HT</t>
  </si>
  <si>
    <t>Echeance 31/12</t>
  </si>
  <si>
    <t>Chambolle 1er cru aux Echanges</t>
  </si>
  <si>
    <t>Echeance 31/03</t>
  </si>
  <si>
    <t>Echeance 30/06</t>
  </si>
  <si>
    <t>Prix TTC Total</t>
  </si>
  <si>
    <t>nb de bt</t>
  </si>
  <si>
    <t>prix mini</t>
  </si>
  <si>
    <t>total vente</t>
  </si>
  <si>
    <t>Savigny</t>
  </si>
  <si>
    <t>Aloxe Corton 1er cru les Valozieres</t>
  </si>
  <si>
    <t>Monthelie</t>
  </si>
  <si>
    <t>ETAT DES ECHEANCES POUR LES 2023</t>
  </si>
  <si>
    <t>Volnay 1er cru les brouillards</t>
  </si>
  <si>
    <t>Corton grand cru rouge</t>
  </si>
  <si>
    <t>Prix TTC à 5,5%</t>
  </si>
  <si>
    <t>Bourgogne</t>
  </si>
  <si>
    <t>Entrée en janvier 170000 pour 1 piece de Rb vendue à Vinum</t>
  </si>
  <si>
    <t xml:space="preserve">prix plancher </t>
  </si>
  <si>
    <t>A 60 jours</t>
  </si>
  <si>
    <t>Octobre</t>
  </si>
  <si>
    <t>en general c'est avant enlevement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</si>
</sst>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2" fillId="0" borderId="1" xfId="0" applyFont="1" applyBorder="1"/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N31"/>
  <sheetViews>
    <sheetView tabSelected="1" workbookViewId="0">
      <selection activeCell="A8" sqref="A8:I26"/>
    </sheetView>
  </sheetViews>
  <sheetFormatPr baseColWidth="10" defaultRowHeight="14.5" x14ac:dyDescent="0.35"/>
  <cols>
    <col min="1" max="1" width="27.54296875" customWidth="1"/>
    <col min="2" max="2" width="6.54296875" customWidth="1"/>
    <col min="3" max="3" width="6.6328125" customWidth="1"/>
    <col min="4" max="4" width="8.453125" customWidth="1"/>
    <col min="5" max="6" width="10.1796875" customWidth="1"/>
    <col min="8" max="8" width="7.26953125" customWidth="1"/>
    <col min="9" max="9" width="9" customWidth="1"/>
    <col min="11" max="11" width="8.08984375" bestFit="1" customWidth="1"/>
    <col min="12" max="12" width="9.7265625" bestFit="1" customWidth="1"/>
  </cols>
  <sheetData>
    <row r="9" spans="1:12" x14ac:dyDescent="0.35">
      <c r="A9" t="s">
        <v>0</v>
      </c>
    </row>
    <row r="10" spans="1:12" x14ac:dyDescent="0.35">
      <c r="A10" s="11" t="s">
        <v>17</v>
      </c>
      <c r="B10" s="11"/>
      <c r="C10" s="11"/>
      <c r="D10" s="11"/>
      <c r="E10" s="11"/>
      <c r="F10" s="11"/>
      <c r="G10" s="11"/>
      <c r="H10" s="11"/>
      <c r="I10" s="11"/>
    </row>
    <row r="11" spans="1:12" ht="9.5" customHeight="1" x14ac:dyDescent="0.35"/>
    <row r="12" spans="1:12" ht="15" customHeight="1" x14ac:dyDescent="0.35">
      <c r="A12" s="10" t="s">
        <v>1</v>
      </c>
      <c r="B12" s="10" t="s">
        <v>4</v>
      </c>
      <c r="C12" s="10" t="s">
        <v>5</v>
      </c>
      <c r="D12" s="10" t="s">
        <v>20</v>
      </c>
      <c r="E12" s="10" t="s">
        <v>10</v>
      </c>
      <c r="F12" s="14" t="s">
        <v>24</v>
      </c>
      <c r="G12" s="15" t="s">
        <v>6</v>
      </c>
      <c r="H12" s="15" t="s">
        <v>8</v>
      </c>
      <c r="I12" s="15" t="s">
        <v>9</v>
      </c>
    </row>
    <row r="13" spans="1:12" ht="25.5" customHeight="1" x14ac:dyDescent="0.35">
      <c r="A13" s="10"/>
      <c r="B13" s="10"/>
      <c r="C13" s="10"/>
      <c r="D13" s="10"/>
      <c r="E13" s="10"/>
      <c r="F13" s="14" t="s">
        <v>25</v>
      </c>
      <c r="G13" s="15"/>
      <c r="H13" s="15"/>
      <c r="I13" s="15"/>
      <c r="J13" t="s">
        <v>11</v>
      </c>
      <c r="K13" t="s">
        <v>12</v>
      </c>
      <c r="L13" t="s">
        <v>13</v>
      </c>
    </row>
    <row r="14" spans="1:12" x14ac:dyDescent="0.35">
      <c r="A14" s="4" t="s">
        <v>16</v>
      </c>
      <c r="B14" s="2">
        <v>8</v>
      </c>
      <c r="C14" s="13">
        <v>2000</v>
      </c>
      <c r="D14" s="2">
        <f>C14*1.055</f>
        <v>2110</v>
      </c>
      <c r="E14" s="16">
        <f>D14*B14</f>
        <v>16880</v>
      </c>
      <c r="F14" s="5"/>
      <c r="G14" s="1">
        <f t="shared" ref="G14:G19" si="0">E14/3</f>
        <v>5626.666666666667</v>
      </c>
      <c r="H14" s="3">
        <f t="shared" ref="H14:H21" si="1">E14/3</f>
        <v>5626.666666666667</v>
      </c>
      <c r="I14" s="1">
        <f t="shared" ref="I14:I21" si="2">E14/3</f>
        <v>5626.666666666667</v>
      </c>
      <c r="J14" s="1">
        <f t="shared" ref="J14:J21" si="3">B14*280</f>
        <v>2240</v>
      </c>
      <c r="K14" s="1">
        <v>35</v>
      </c>
      <c r="L14" s="1">
        <f>K14*J14</f>
        <v>78400</v>
      </c>
    </row>
    <row r="15" spans="1:12" x14ac:dyDescent="0.35">
      <c r="A15" s="4" t="s">
        <v>18</v>
      </c>
      <c r="B15" s="2">
        <v>5</v>
      </c>
      <c r="C15" s="13">
        <v>7173</v>
      </c>
      <c r="D15" s="2">
        <f t="shared" ref="D15:D22" si="4">C15*1.055</f>
        <v>7567.5149999999994</v>
      </c>
      <c r="E15" s="16">
        <f t="shared" ref="E15:E22" si="5">D15*B15</f>
        <v>37837.574999999997</v>
      </c>
      <c r="F15" s="5"/>
      <c r="G15" s="1">
        <f t="shared" si="0"/>
        <v>12612.525</v>
      </c>
      <c r="H15" s="3">
        <f t="shared" si="1"/>
        <v>12612.525</v>
      </c>
      <c r="I15" s="1">
        <f t="shared" si="2"/>
        <v>12612.525</v>
      </c>
      <c r="J15" s="1">
        <f t="shared" si="3"/>
        <v>1400</v>
      </c>
      <c r="K15" s="1">
        <v>55</v>
      </c>
      <c r="L15" s="1">
        <f>K15*J15</f>
        <v>77000</v>
      </c>
    </row>
    <row r="16" spans="1:12" x14ac:dyDescent="0.35">
      <c r="A16" s="4" t="s">
        <v>14</v>
      </c>
      <c r="B16" s="2">
        <v>8</v>
      </c>
      <c r="C16" s="13">
        <v>2500</v>
      </c>
      <c r="D16" s="2">
        <f t="shared" si="4"/>
        <v>2637.5</v>
      </c>
      <c r="E16" s="16">
        <f t="shared" si="5"/>
        <v>21100</v>
      </c>
      <c r="F16" s="5"/>
      <c r="G16" s="1">
        <f t="shared" si="0"/>
        <v>7033.333333333333</v>
      </c>
      <c r="H16" s="3">
        <f t="shared" si="1"/>
        <v>7033.333333333333</v>
      </c>
      <c r="I16" s="1">
        <f t="shared" si="2"/>
        <v>7033.333333333333</v>
      </c>
      <c r="J16" s="1">
        <f t="shared" si="3"/>
        <v>2240</v>
      </c>
      <c r="K16" s="1">
        <v>35</v>
      </c>
      <c r="L16" s="1">
        <f t="shared" ref="L16:L22" si="6">K16*J16</f>
        <v>78400</v>
      </c>
    </row>
    <row r="17" spans="1:14" x14ac:dyDescent="0.35">
      <c r="A17" s="4" t="s">
        <v>2</v>
      </c>
      <c r="B17" s="2">
        <v>20</v>
      </c>
      <c r="C17" s="2">
        <v>5500</v>
      </c>
      <c r="D17" s="2">
        <f t="shared" si="4"/>
        <v>5802.5</v>
      </c>
      <c r="E17" s="16">
        <f t="shared" si="5"/>
        <v>116050</v>
      </c>
      <c r="F17" s="5"/>
      <c r="G17" s="1">
        <f t="shared" si="0"/>
        <v>38683.333333333336</v>
      </c>
      <c r="H17" s="3">
        <f t="shared" si="1"/>
        <v>38683.333333333336</v>
      </c>
      <c r="I17" s="1">
        <f t="shared" si="2"/>
        <v>38683.333333333336</v>
      </c>
      <c r="J17" s="1">
        <f t="shared" si="3"/>
        <v>5600</v>
      </c>
      <c r="K17" s="1">
        <v>70</v>
      </c>
      <c r="L17" s="1">
        <f t="shared" si="6"/>
        <v>392000</v>
      </c>
      <c r="N17" t="s">
        <v>23</v>
      </c>
    </row>
    <row r="18" spans="1:14" x14ac:dyDescent="0.35">
      <c r="A18" s="4" t="s">
        <v>3</v>
      </c>
      <c r="B18" s="2">
        <v>3</v>
      </c>
      <c r="C18" s="13">
        <v>15000</v>
      </c>
      <c r="D18" s="2">
        <f t="shared" si="4"/>
        <v>15824.999999999998</v>
      </c>
      <c r="E18" s="16">
        <f t="shared" si="5"/>
        <v>47474.999999999993</v>
      </c>
      <c r="F18" s="5"/>
      <c r="G18" s="1">
        <f t="shared" si="0"/>
        <v>15824.999999999998</v>
      </c>
      <c r="H18" s="3">
        <f t="shared" si="1"/>
        <v>15824.999999999998</v>
      </c>
      <c r="I18" s="1">
        <f t="shared" si="2"/>
        <v>15824.999999999998</v>
      </c>
      <c r="J18" s="1">
        <f t="shared" si="3"/>
        <v>840</v>
      </c>
      <c r="K18" s="1">
        <v>130</v>
      </c>
      <c r="L18" s="1">
        <f t="shared" si="6"/>
        <v>109200</v>
      </c>
    </row>
    <row r="19" spans="1:14" x14ac:dyDescent="0.35">
      <c r="A19" s="4" t="s">
        <v>15</v>
      </c>
      <c r="B19" s="2">
        <v>3</v>
      </c>
      <c r="C19" s="13">
        <v>4100</v>
      </c>
      <c r="D19" s="2">
        <f t="shared" si="4"/>
        <v>4325.5</v>
      </c>
      <c r="E19" s="16">
        <f t="shared" si="5"/>
        <v>12976.5</v>
      </c>
      <c r="F19" s="5"/>
      <c r="G19" s="1">
        <f t="shared" si="0"/>
        <v>4325.5</v>
      </c>
      <c r="H19" s="3">
        <f t="shared" si="1"/>
        <v>4325.5</v>
      </c>
      <c r="I19" s="1">
        <f t="shared" si="2"/>
        <v>4325.5</v>
      </c>
      <c r="J19" s="1">
        <f t="shared" si="3"/>
        <v>840</v>
      </c>
      <c r="K19" s="1">
        <v>55</v>
      </c>
      <c r="L19" s="1">
        <f t="shared" si="6"/>
        <v>46200</v>
      </c>
    </row>
    <row r="20" spans="1:14" x14ac:dyDescent="0.35">
      <c r="A20" s="4" t="s">
        <v>7</v>
      </c>
      <c r="B20" s="2">
        <v>4</v>
      </c>
      <c r="C20" s="12">
        <v>18000</v>
      </c>
      <c r="D20" s="2">
        <f t="shared" si="4"/>
        <v>18990</v>
      </c>
      <c r="E20" s="16">
        <f t="shared" si="5"/>
        <v>75960</v>
      </c>
      <c r="F20" s="5"/>
      <c r="G20" s="1">
        <f>E20/3</f>
        <v>25320</v>
      </c>
      <c r="H20" s="3">
        <f t="shared" si="1"/>
        <v>25320</v>
      </c>
      <c r="I20" s="1">
        <f t="shared" si="2"/>
        <v>25320</v>
      </c>
      <c r="J20" s="1">
        <f t="shared" si="3"/>
        <v>1120</v>
      </c>
      <c r="K20" s="1">
        <v>160</v>
      </c>
      <c r="L20" s="1">
        <f t="shared" si="6"/>
        <v>179200</v>
      </c>
    </row>
    <row r="21" spans="1:14" x14ac:dyDescent="0.35">
      <c r="A21" s="4" t="s">
        <v>21</v>
      </c>
      <c r="B21" s="2">
        <v>22</v>
      </c>
      <c r="C21" s="12">
        <v>1500</v>
      </c>
      <c r="D21" s="2">
        <f t="shared" si="4"/>
        <v>1582.5</v>
      </c>
      <c r="E21" s="16">
        <f t="shared" si="5"/>
        <v>34815</v>
      </c>
      <c r="F21" s="5">
        <v>34815</v>
      </c>
      <c r="G21" s="1">
        <v>0</v>
      </c>
      <c r="H21" s="3">
        <v>0</v>
      </c>
      <c r="I21" s="1">
        <v>1</v>
      </c>
      <c r="J21" s="1">
        <f t="shared" si="3"/>
        <v>6160</v>
      </c>
      <c r="K21" s="1">
        <v>16.5</v>
      </c>
      <c r="L21" s="1">
        <f t="shared" si="6"/>
        <v>101640</v>
      </c>
    </row>
    <row r="22" spans="1:14" x14ac:dyDescent="0.35">
      <c r="A22" s="4" t="s">
        <v>19</v>
      </c>
      <c r="B22" s="2">
        <v>3</v>
      </c>
      <c r="C22" s="12">
        <v>16500</v>
      </c>
      <c r="D22" s="2">
        <f t="shared" si="4"/>
        <v>17407.5</v>
      </c>
      <c r="E22" s="16">
        <f t="shared" si="5"/>
        <v>52222.5</v>
      </c>
      <c r="F22" s="5">
        <v>52222.2</v>
      </c>
      <c r="G22" s="1">
        <v>0</v>
      </c>
      <c r="H22" s="3"/>
      <c r="I22" s="1"/>
      <c r="J22" s="1">
        <f>B22*280</f>
        <v>840</v>
      </c>
      <c r="K22" s="1">
        <v>160</v>
      </c>
      <c r="L22" s="1">
        <f t="shared" si="6"/>
        <v>134400</v>
      </c>
    </row>
    <row r="23" spans="1:14" x14ac:dyDescent="0.35">
      <c r="B23" s="2"/>
      <c r="C23" s="2"/>
      <c r="D23" s="2"/>
      <c r="E23" s="16"/>
      <c r="F23" s="6"/>
      <c r="G23" s="1"/>
      <c r="H23" s="3"/>
      <c r="I23" s="1"/>
      <c r="J23" s="1">
        <f>B23*280</f>
        <v>0</v>
      </c>
      <c r="K23" s="1"/>
      <c r="L23" s="1">
        <f>K23*J23</f>
        <v>0</v>
      </c>
    </row>
    <row r="24" spans="1:14" x14ac:dyDescent="0.35">
      <c r="B24">
        <f>SUM(B14:B23)</f>
        <v>76</v>
      </c>
      <c r="E24" s="8">
        <f>SUM(E14:E23)</f>
        <v>415316.57500000001</v>
      </c>
      <c r="F24" s="9">
        <f>SUM(F14:F23)</f>
        <v>87037.2</v>
      </c>
      <c r="G24" s="9">
        <f>SUM(G14:G23)</f>
        <v>109426.35833333334</v>
      </c>
      <c r="H24" s="9">
        <f>SUM(H14:H23)</f>
        <v>109426.35833333334</v>
      </c>
      <c r="I24" s="9">
        <f>SUM(I14:I23)</f>
        <v>109427.35833333334</v>
      </c>
      <c r="J24">
        <f>SUM(J14:J23)</f>
        <v>21280</v>
      </c>
      <c r="L24">
        <f>SUM(L14:L23)</f>
        <v>1196440</v>
      </c>
    </row>
    <row r="25" spans="1:14" x14ac:dyDescent="0.35">
      <c r="D25" s="7"/>
      <c r="E25" s="7"/>
      <c r="F25" s="7"/>
    </row>
    <row r="30" spans="1:14" x14ac:dyDescent="0.35">
      <c r="A30" t="s">
        <v>22</v>
      </c>
    </row>
    <row r="31" spans="1:14" x14ac:dyDescent="0.35">
      <c r="A31" t="s">
        <v>26</v>
      </c>
    </row>
  </sheetData>
  <mergeCells count="9">
    <mergeCell ref="E12:E13"/>
    <mergeCell ref="A10:I10"/>
    <mergeCell ref="A12:A13"/>
    <mergeCell ref="B12:B13"/>
    <mergeCell ref="C12:C13"/>
    <mergeCell ref="G12:G13"/>
    <mergeCell ref="H12:H13"/>
    <mergeCell ref="I12:I13"/>
    <mergeCell ref="D12:D1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cp:lastPrinted>2023-09-29T09:00:34Z</cp:lastPrinted>
  <dcterms:created xsi:type="dcterms:W3CDTF">2016-11-18T15:01:01Z</dcterms:created>
  <dcterms:modified xsi:type="dcterms:W3CDTF">2023-09-29T09:00:37Z</dcterms:modified>
</cp:coreProperties>
</file>