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8BDEA4AA-9ADC-449E-9C65-F4128E398504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2" l="1"/>
  <c r="A17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16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16" i="2"/>
  <c r="B17" i="2"/>
  <c r="D17" i="2"/>
  <c r="C17" i="2" s="1"/>
  <c r="C29" i="2"/>
  <c r="C6" i="2"/>
  <c r="C7" i="2"/>
  <c r="C8" i="2"/>
  <c r="C9" i="2"/>
  <c r="C10" i="2"/>
  <c r="C11" i="2"/>
  <c r="C12" i="2"/>
  <c r="C13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3" i="2"/>
  <c r="C16" i="2"/>
  <c r="C5" i="2"/>
  <c r="D14" i="2"/>
  <c r="D34" i="2" l="1"/>
  <c r="G16" i="2" s="1"/>
  <c r="C34" i="2"/>
  <c r="I36" i="2"/>
  <c r="A27" i="1"/>
  <c r="A14" i="1"/>
  <c r="C14" i="2" l="1"/>
  <c r="G5" i="2"/>
  <c r="J36" i="2" l="1"/>
</calcChain>
</file>

<file path=xl/sharedStrings.xml><?xml version="1.0" encoding="utf-8"?>
<sst xmlns="http://schemas.openxmlformats.org/spreadsheetml/2006/main" count="119" uniqueCount="61">
  <si>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</si>
  <si>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</si>
  <si>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</si>
  <si>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</si>
  <si>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</si>
  <si>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</si>
  <si>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</si>
  <si>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</si>
  <si>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</si>
  <si>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</si>
  <si>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</si>
  <si>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</si>
  <si>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</si>
  <si>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</si>
  <si>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</si>
  <si>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</si>
  <si>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</si>
  <si>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</si>
  <si>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</si>
  <si>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</si>
  <si>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</si>
  <si>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</si>
  <si>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</si>
  <si>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</si>
  <si>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</si>
  <si>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</si>
  <si>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</si>
  <si>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</si>
  <si>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</si>
  <si>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</si>
  <si>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</si>
  <si>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</si>
  <si>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Vosne Romanée maizieres</t>
  </si>
  <si>
    <t>Hautes Cotes de Nuits R</t>
  </si>
  <si>
    <t>Hautes Cotes de Nuits B</t>
  </si>
  <si>
    <t>gevrey 1er cru</t>
  </si>
  <si>
    <t>Bourgogne</t>
  </si>
  <si>
    <t>ventes</t>
  </si>
  <si>
    <t>Aloxe</t>
  </si>
  <si>
    <t>gevrey Leclerc</t>
  </si>
  <si>
    <t>Pommard depot</t>
  </si>
  <si>
    <t>reste</t>
  </si>
  <si>
    <t>clos vougeot</t>
  </si>
  <si>
    <t>Savigny Jocelyn</t>
  </si>
  <si>
    <t>Monthelie</t>
  </si>
  <si>
    <t>Savigny</t>
  </si>
  <si>
    <t>Chambolle 1er cru aux echanges</t>
  </si>
  <si>
    <t>Volnay brouillards</t>
  </si>
  <si>
    <t>Corton</t>
  </si>
  <si>
    <t xml:space="preserve">Gene </t>
  </si>
  <si>
    <t>pommard</t>
  </si>
  <si>
    <t>Pieces</t>
  </si>
  <si>
    <t>Papiers</t>
  </si>
  <si>
    <t xml:space="preserve">   </t>
  </si>
  <si>
    <t xml:space="preserve">                                                                            </t>
  </si>
  <si>
    <t>definitif</t>
  </si>
  <si>
    <t>Dates</t>
  </si>
  <si>
    <t xml:space="preserve">ATTENTION  IL faut bien faire 45 KG / PIECE DE VIN </t>
  </si>
  <si>
    <t>En 2024 on serait sur 340 kg pour faire une piece</t>
  </si>
  <si>
    <t>Mis a la gene le 07/10/2024</t>
  </si>
  <si>
    <t>ANNEE VENDANGES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</si>
</sst>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/>
    <xf numFmtId="0" fontId="0" fillId="0" borderId="4" xfId="0" applyBorder="1"/>
    <xf numFmtId="0" fontId="2" fillId="0" borderId="1" xfId="0" applyFont="1" applyBorder="1"/>
    <xf numFmtId="0" fontId="0" fillId="0" borderId="6" xfId="0" applyBorder="1"/>
    <xf numFmtId="0" fontId="0" fillId="0" borderId="5" xfId="0" applyBorder="1"/>
    <xf numFmtId="0" fontId="2" fillId="0" borderId="10" xfId="0" applyFont="1" applyBorder="1" applyAlignment="1">
      <alignment horizontal="center" vertical="center"/>
    </xf>
    <xf numFmtId="16" fontId="0" fillId="0" borderId="1" xfId="0" applyNumberFormat="1" applyBorder="1"/>
    <xf numFmtId="14" fontId="0" fillId="0" borderId="0" xfId="0" applyNumberFormat="1"/>
    <xf numFmtId="0" fontId="0" fillId="2" borderId="0" xfId="0" applyFill="1"/>
    <xf numFmtId="0" fontId="3" fillId="2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16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10" borderId="1" xfId="0" applyFill="1" applyBorder="1"/>
    <xf numFmtId="0" fontId="4" fillId="11" borderId="0" xfId="0" applyFont="1" applyFill="1"/>
    <xf numFmtId="0" fontId="0" fillId="11" borderId="0" xfId="0" applyFill="1"/>
    <xf numFmtId="0" fontId="1" fillId="10" borderId="4" xfId="0" applyFont="1" applyFill="1" applyBorder="1"/>
    <xf numFmtId="0" fontId="1" fillId="10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4.5" x14ac:dyDescent="0.35"/>
  <cols>
    <col min="1" max="1" width="13" customWidth="1"/>
    <col min="2" max="2" width="29.1796875" bestFit="1" customWidth="1"/>
  </cols>
  <sheetData>
    <row r="1" spans="1:4" x14ac:dyDescent="0.35">
      <c r="A1" t="s">
        <v>0</v>
      </c>
    </row>
    <row r="3" spans="1:4" x14ac:dyDescent="0.35">
      <c r="A3" t="s">
        <v>1</v>
      </c>
    </row>
    <row r="5" spans="1:4" x14ac:dyDescent="0.35">
      <c r="A5" t="s">
        <v>27</v>
      </c>
      <c r="B5" t="s">
        <v>3</v>
      </c>
    </row>
    <row r="6" spans="1:4" x14ac:dyDescent="0.3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35">
      <c r="A7" s="1">
        <v>5</v>
      </c>
      <c r="B7" s="1" t="s">
        <v>5</v>
      </c>
      <c r="C7" s="1" t="s">
        <v>24</v>
      </c>
      <c r="D7" s="37" t="s">
        <v>26</v>
      </c>
    </row>
    <row r="8" spans="1:4" x14ac:dyDescent="0.35">
      <c r="A8" s="1">
        <v>3</v>
      </c>
      <c r="B8" s="1" t="s">
        <v>6</v>
      </c>
      <c r="C8" s="1" t="s">
        <v>24</v>
      </c>
      <c r="D8" s="37"/>
    </row>
    <row r="9" spans="1:4" x14ac:dyDescent="0.35">
      <c r="A9" s="1">
        <v>33</v>
      </c>
      <c r="B9" s="1" t="s">
        <v>7</v>
      </c>
      <c r="C9" s="1" t="s">
        <v>24</v>
      </c>
      <c r="D9" s="37"/>
    </row>
    <row r="10" spans="1:4" x14ac:dyDescent="0.35">
      <c r="A10" s="1">
        <v>20</v>
      </c>
      <c r="B10" s="1" t="s">
        <v>8</v>
      </c>
      <c r="C10" s="1" t="s">
        <v>24</v>
      </c>
      <c r="D10" s="37"/>
    </row>
    <row r="11" spans="1:4" x14ac:dyDescent="0.35">
      <c r="A11" s="1">
        <v>7</v>
      </c>
      <c r="B11" s="1" t="s">
        <v>9</v>
      </c>
      <c r="C11" s="1" t="s">
        <v>24</v>
      </c>
      <c r="D11" s="37"/>
    </row>
    <row r="12" spans="1:4" x14ac:dyDescent="0.35">
      <c r="A12" s="1">
        <v>9</v>
      </c>
      <c r="B12" s="1" t="s">
        <v>10</v>
      </c>
      <c r="C12" s="1" t="s">
        <v>24</v>
      </c>
      <c r="D12" s="37"/>
    </row>
    <row r="13" spans="1:4" x14ac:dyDescent="0.35">
      <c r="A13" s="1">
        <v>7</v>
      </c>
      <c r="B13" s="1" t="s">
        <v>11</v>
      </c>
      <c r="C13" s="1" t="s">
        <v>24</v>
      </c>
      <c r="D13" s="37"/>
    </row>
    <row r="14" spans="1:4" x14ac:dyDescent="0.35">
      <c r="A14" s="2">
        <f>SUM(A6:A13)</f>
        <v>88</v>
      </c>
      <c r="B14" s="3" t="s">
        <v>22</v>
      </c>
    </row>
    <row r="16" spans="1:4" x14ac:dyDescent="0.35">
      <c r="A16" t="s">
        <v>12</v>
      </c>
    </row>
    <row r="17" spans="1:4" x14ac:dyDescent="0.35">
      <c r="A17" t="s">
        <v>2</v>
      </c>
      <c r="B17" t="s">
        <v>3</v>
      </c>
    </row>
    <row r="18" spans="1:4" x14ac:dyDescent="0.35">
      <c r="A18" s="1">
        <v>5</v>
      </c>
      <c r="B18" s="1" t="s">
        <v>13</v>
      </c>
      <c r="C18" s="1" t="s">
        <v>23</v>
      </c>
      <c r="D18" s="1"/>
    </row>
    <row r="19" spans="1:4" x14ac:dyDescent="0.35">
      <c r="A19" s="1">
        <v>7</v>
      </c>
      <c r="B19" s="1" t="s">
        <v>14</v>
      </c>
      <c r="C19" s="1" t="s">
        <v>24</v>
      </c>
      <c r="D19" s="37"/>
    </row>
    <row r="20" spans="1:4" x14ac:dyDescent="0.35">
      <c r="A20" s="1">
        <v>7</v>
      </c>
      <c r="B20" s="1" t="s">
        <v>15</v>
      </c>
      <c r="C20" s="1" t="s">
        <v>24</v>
      </c>
      <c r="D20" s="37"/>
    </row>
    <row r="21" spans="1:4" x14ac:dyDescent="0.35">
      <c r="A21" s="1">
        <v>9</v>
      </c>
      <c r="B21" s="1" t="s">
        <v>16</v>
      </c>
      <c r="C21" s="1" t="s">
        <v>24</v>
      </c>
      <c r="D21" s="37"/>
    </row>
    <row r="22" spans="1:4" x14ac:dyDescent="0.35">
      <c r="A22" s="1">
        <v>37</v>
      </c>
      <c r="B22" s="1" t="s">
        <v>17</v>
      </c>
      <c r="C22" s="1" t="s">
        <v>24</v>
      </c>
      <c r="D22" s="37"/>
    </row>
    <row r="23" spans="1:4" x14ac:dyDescent="0.35">
      <c r="A23" s="1">
        <v>23</v>
      </c>
      <c r="B23" s="1" t="s">
        <v>18</v>
      </c>
      <c r="C23" s="1" t="s">
        <v>24</v>
      </c>
      <c r="D23" s="37"/>
    </row>
    <row r="24" spans="1:4" x14ac:dyDescent="0.35">
      <c r="A24" s="1">
        <v>7</v>
      </c>
      <c r="B24" s="1" t="s">
        <v>19</v>
      </c>
      <c r="C24" s="1" t="s">
        <v>24</v>
      </c>
      <c r="D24" s="37"/>
    </row>
    <row r="25" spans="1:4" x14ac:dyDescent="0.35">
      <c r="A25" s="1">
        <v>11</v>
      </c>
      <c r="B25" s="1" t="s">
        <v>20</v>
      </c>
      <c r="C25" s="1" t="s">
        <v>24</v>
      </c>
      <c r="D25" s="37"/>
    </row>
    <row r="26" spans="1:4" x14ac:dyDescent="0.35">
      <c r="A26" s="1">
        <v>15</v>
      </c>
      <c r="B26" s="1" t="s">
        <v>21</v>
      </c>
      <c r="C26" s="1" t="s">
        <v>24</v>
      </c>
      <c r="D26" s="37"/>
    </row>
    <row r="27" spans="1:4" x14ac:dyDescent="0.3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abSelected="1" workbookViewId="0">
      <selection activeCell="D40" sqref="D40"/>
    </sheetView>
  </sheetViews>
  <sheetFormatPr baseColWidth="10" defaultRowHeight="14.5" x14ac:dyDescent="0.35"/>
  <cols>
    <col min="2" max="2" width="29" customWidth="1"/>
    <col min="5" max="5" width="29.1796875" bestFit="1" customWidth="1"/>
    <col min="12" max="12" width="3.6328125" customWidth="1"/>
    <col min="14" max="14" width="4.54296875" customWidth="1"/>
  </cols>
  <sheetData>
    <row r="1" spans="1:22" x14ac:dyDescent="0.35">
      <c r="C1" t="s">
        <v>60</v>
      </c>
      <c r="O1" t="s">
        <v>52</v>
      </c>
    </row>
    <row r="2" spans="1:22" x14ac:dyDescent="0.35">
      <c r="O2" t="s">
        <v>51</v>
      </c>
    </row>
    <row r="3" spans="1:22" x14ac:dyDescent="0.35">
      <c r="D3" t="s">
        <v>55</v>
      </c>
      <c r="G3" s="42" t="s">
        <v>30</v>
      </c>
      <c r="H3" s="7"/>
      <c r="I3" s="42" t="s">
        <v>40</v>
      </c>
      <c r="J3" s="42" t="s">
        <v>41</v>
      </c>
      <c r="O3" t="s">
        <v>50</v>
      </c>
    </row>
    <row r="4" spans="1:22" ht="15" thickBot="1" x14ac:dyDescent="0.4">
      <c r="C4" s="5" t="s">
        <v>29</v>
      </c>
      <c r="D4" t="s">
        <v>28</v>
      </c>
      <c r="E4" t="s">
        <v>3</v>
      </c>
      <c r="G4" s="42"/>
      <c r="H4" s="7"/>
      <c r="I4" s="42"/>
      <c r="J4" s="42"/>
      <c r="M4" t="s">
        <v>37</v>
      </c>
      <c r="O4" t="s">
        <v>49</v>
      </c>
      <c r="P4" t="s">
        <v>56</v>
      </c>
    </row>
    <row r="5" spans="1:22" x14ac:dyDescent="0.35">
      <c r="B5" s="32"/>
      <c r="C5" s="5">
        <f>D5*2.28</f>
        <v>0</v>
      </c>
      <c r="D5" s="30"/>
      <c r="E5" s="1" t="s">
        <v>36</v>
      </c>
      <c r="F5" s="11" t="s">
        <v>23</v>
      </c>
      <c r="G5" s="44">
        <f>D14*45</f>
        <v>0</v>
      </c>
      <c r="H5" s="6"/>
      <c r="I5" s="47"/>
      <c r="J5" s="47"/>
      <c r="K5" s="1"/>
      <c r="M5" s="1"/>
      <c r="O5" s="1"/>
      <c r="P5" s="1"/>
      <c r="U5" s="29"/>
      <c r="V5" s="15"/>
    </row>
    <row r="6" spans="1:22" x14ac:dyDescent="0.35">
      <c r="B6" s="31"/>
      <c r="C6" s="5">
        <f t="shared" ref="C6:C13" si="0">D6*2.28</f>
        <v>0</v>
      </c>
      <c r="D6" s="30"/>
      <c r="E6" s="8" t="s">
        <v>47</v>
      </c>
      <c r="F6" s="11"/>
      <c r="G6" s="45"/>
      <c r="H6" s="6"/>
      <c r="I6" s="47"/>
      <c r="J6" s="47"/>
      <c r="K6" s="1"/>
      <c r="M6" s="1"/>
      <c r="O6" s="22"/>
      <c r="P6" s="14"/>
      <c r="V6" s="25"/>
    </row>
    <row r="7" spans="1:22" x14ac:dyDescent="0.35">
      <c r="C7" s="5">
        <f t="shared" si="0"/>
        <v>0</v>
      </c>
      <c r="D7" s="30"/>
      <c r="E7" s="1" t="s">
        <v>48</v>
      </c>
      <c r="F7" s="11"/>
      <c r="G7" s="45"/>
      <c r="H7" s="6"/>
      <c r="I7" s="47"/>
      <c r="J7" s="47"/>
      <c r="K7" s="1"/>
      <c r="M7" s="1"/>
      <c r="O7" s="26"/>
      <c r="P7" s="14"/>
    </row>
    <row r="8" spans="1:22" x14ac:dyDescent="0.35">
      <c r="B8" s="31"/>
      <c r="C8" s="5">
        <f t="shared" si="0"/>
        <v>0</v>
      </c>
      <c r="D8" s="30"/>
      <c r="E8" s="1" t="s">
        <v>44</v>
      </c>
      <c r="F8" s="11" t="s">
        <v>23</v>
      </c>
      <c r="G8" s="45"/>
      <c r="H8" s="6"/>
      <c r="I8" s="47"/>
      <c r="J8" s="47"/>
      <c r="K8" s="1"/>
      <c r="M8" s="1"/>
      <c r="O8" s="28"/>
      <c r="P8" s="14"/>
    </row>
    <row r="9" spans="1:22" x14ac:dyDescent="0.35">
      <c r="C9" s="5">
        <f t="shared" si="0"/>
        <v>0</v>
      </c>
      <c r="D9" s="30"/>
      <c r="E9" s="8" t="s">
        <v>38</v>
      </c>
      <c r="F9" s="11" t="s">
        <v>23</v>
      </c>
      <c r="G9" s="45"/>
      <c r="H9" s="6"/>
      <c r="I9" s="47"/>
      <c r="J9" s="47"/>
      <c r="K9" s="1"/>
      <c r="M9" s="1"/>
      <c r="O9" s="22"/>
      <c r="P9" s="14"/>
      <c r="V9" s="25"/>
    </row>
    <row r="10" spans="1:22" x14ac:dyDescent="0.35">
      <c r="B10" s="31"/>
      <c r="C10" s="5">
        <f t="shared" si="0"/>
        <v>0</v>
      </c>
      <c r="D10" s="30"/>
      <c r="E10" s="1" t="s">
        <v>45</v>
      </c>
      <c r="F10" s="11" t="s">
        <v>23</v>
      </c>
      <c r="G10" s="45"/>
      <c r="H10" s="6"/>
      <c r="I10" s="47"/>
      <c r="J10" s="47"/>
      <c r="K10" s="1"/>
      <c r="M10" s="1"/>
      <c r="O10" s="28"/>
      <c r="P10" s="14"/>
    </row>
    <row r="11" spans="1:22" x14ac:dyDescent="0.35">
      <c r="C11" s="5">
        <f t="shared" si="0"/>
        <v>0</v>
      </c>
      <c r="D11" s="30"/>
      <c r="E11" s="1" t="s">
        <v>39</v>
      </c>
      <c r="F11" s="11" t="s">
        <v>23</v>
      </c>
      <c r="G11" s="45"/>
      <c r="H11" s="6"/>
      <c r="I11" s="47"/>
      <c r="J11" s="47"/>
      <c r="K11" s="1"/>
      <c r="M11" s="1"/>
      <c r="O11" s="1"/>
      <c r="P11" s="1"/>
      <c r="U11" s="5"/>
      <c r="V11" s="15"/>
    </row>
    <row r="12" spans="1:22" x14ac:dyDescent="0.35">
      <c r="C12" s="5">
        <f t="shared" si="0"/>
        <v>0</v>
      </c>
      <c r="D12" s="30"/>
      <c r="E12" s="1" t="s">
        <v>35</v>
      </c>
      <c r="F12" s="11" t="s">
        <v>23</v>
      </c>
      <c r="G12" s="45"/>
      <c r="H12" s="6"/>
      <c r="I12" s="47"/>
      <c r="J12" s="47"/>
      <c r="K12" s="9"/>
      <c r="M12" s="9"/>
      <c r="O12" s="1"/>
      <c r="P12" s="1"/>
      <c r="U12" s="29"/>
      <c r="V12" s="15"/>
    </row>
    <row r="13" spans="1:22" ht="15" thickBot="1" x14ac:dyDescent="0.4">
      <c r="C13" s="5">
        <f t="shared" si="0"/>
        <v>0</v>
      </c>
      <c r="D13" s="30"/>
      <c r="E13" s="3" t="s">
        <v>46</v>
      </c>
      <c r="F13" s="12" t="s">
        <v>23</v>
      </c>
      <c r="G13" s="46"/>
      <c r="H13" s="6"/>
      <c r="I13" s="47"/>
      <c r="J13" s="47"/>
      <c r="K13" s="1"/>
      <c r="M13" s="1"/>
      <c r="O13" s="26"/>
      <c r="P13" s="14"/>
    </row>
    <row r="14" spans="1:22" x14ac:dyDescent="0.35">
      <c r="C14" s="10">
        <f>D14*2.28</f>
        <v>0</v>
      </c>
      <c r="D14" s="8">
        <f>SUM(D5:D13)</f>
        <v>0</v>
      </c>
      <c r="G14" s="4"/>
      <c r="H14" s="4"/>
      <c r="O14" s="1"/>
      <c r="P14" s="1"/>
    </row>
    <row r="15" spans="1:22" ht="15" thickBot="1" x14ac:dyDescent="0.4">
      <c r="M15" t="s">
        <v>37</v>
      </c>
      <c r="O15" s="1"/>
      <c r="P15" s="1"/>
      <c r="T15" t="s">
        <v>53</v>
      </c>
    </row>
    <row r="16" spans="1:22" x14ac:dyDescent="0.35">
      <c r="A16">
        <f>B16</f>
        <v>180</v>
      </c>
      <c r="B16">
        <f>D16*45</f>
        <v>180</v>
      </c>
      <c r="C16" s="5">
        <f>D16*2.28</f>
        <v>9.1199999999999992</v>
      </c>
      <c r="D16" s="34">
        <v>4</v>
      </c>
      <c r="E16" s="8" t="s">
        <v>5</v>
      </c>
      <c r="F16" s="11" t="s">
        <v>24</v>
      </c>
      <c r="G16" s="39">
        <f>D34*45</f>
        <v>5940</v>
      </c>
      <c r="H16" s="13"/>
      <c r="I16" s="43"/>
      <c r="J16" s="43"/>
      <c r="K16" s="1"/>
      <c r="M16" s="1"/>
      <c r="O16" s="17"/>
      <c r="P16" s="14"/>
    </row>
    <row r="17" spans="1:22" x14ac:dyDescent="0.35">
      <c r="A17">
        <f t="shared" ref="A17:A33" si="1">B17</f>
        <v>1530</v>
      </c>
      <c r="B17">
        <f>D17*45</f>
        <v>1530</v>
      </c>
      <c r="C17" s="5">
        <f t="shared" ref="C17:C33" si="2">D17*2.28</f>
        <v>77.52</v>
      </c>
      <c r="D17" s="34">
        <f>10+14+10</f>
        <v>34</v>
      </c>
      <c r="E17" s="1" t="s">
        <v>7</v>
      </c>
      <c r="F17" s="11" t="s">
        <v>24</v>
      </c>
      <c r="G17" s="40"/>
      <c r="H17" s="13"/>
      <c r="I17" s="43"/>
      <c r="J17" s="43"/>
      <c r="K17" s="1"/>
      <c r="M17" s="1"/>
      <c r="O17" s="23"/>
      <c r="P17" s="14"/>
      <c r="Q17" s="16"/>
      <c r="R17" s="15"/>
      <c r="V17" s="25"/>
    </row>
    <row r="18" spans="1:22" x14ac:dyDescent="0.35">
      <c r="B18">
        <f t="shared" ref="B18:B33" si="3">D18*45</f>
        <v>1035</v>
      </c>
      <c r="C18" s="5">
        <f t="shared" si="2"/>
        <v>52.44</v>
      </c>
      <c r="D18" s="34">
        <v>23</v>
      </c>
      <c r="E18" s="8" t="s">
        <v>33</v>
      </c>
      <c r="F18" s="11" t="s">
        <v>24</v>
      </c>
      <c r="G18" s="40"/>
      <c r="H18" s="13"/>
      <c r="I18" s="43"/>
      <c r="J18" s="43"/>
      <c r="K18" s="1"/>
      <c r="M18" s="1"/>
      <c r="O18" s="26"/>
      <c r="P18" s="14"/>
      <c r="U18" s="5"/>
      <c r="V18" s="15"/>
    </row>
    <row r="19" spans="1:22" x14ac:dyDescent="0.35">
      <c r="B19">
        <f t="shared" si="3"/>
        <v>1260</v>
      </c>
      <c r="C19" s="5">
        <f t="shared" si="2"/>
        <v>63.839999999999996</v>
      </c>
      <c r="D19" s="34">
        <v>28</v>
      </c>
      <c r="E19" s="8" t="s">
        <v>34</v>
      </c>
      <c r="F19" s="11" t="s">
        <v>24</v>
      </c>
      <c r="G19" s="40"/>
      <c r="H19" s="13"/>
      <c r="I19" s="43"/>
      <c r="J19" s="43"/>
      <c r="K19" s="1"/>
      <c r="M19" s="1"/>
      <c r="O19" s="24">
        <v>28</v>
      </c>
      <c r="P19" s="14">
        <v>45560</v>
      </c>
    </row>
    <row r="20" spans="1:22" x14ac:dyDescent="0.35">
      <c r="B20">
        <f t="shared" si="3"/>
        <v>225</v>
      </c>
      <c r="C20" s="5">
        <f t="shared" si="2"/>
        <v>11.399999999999999</v>
      </c>
      <c r="D20" s="34">
        <v>5</v>
      </c>
      <c r="E20" s="8" t="s">
        <v>9</v>
      </c>
      <c r="F20" s="11" t="s">
        <v>24</v>
      </c>
      <c r="G20" s="40"/>
      <c r="H20" s="13"/>
      <c r="I20" s="43"/>
      <c r="J20" s="43"/>
      <c r="K20" s="1"/>
      <c r="M20" s="1"/>
      <c r="O20" s="20">
        <v>5</v>
      </c>
      <c r="P20" s="14">
        <v>45560</v>
      </c>
    </row>
    <row r="21" spans="1:22" x14ac:dyDescent="0.35">
      <c r="A21">
        <f t="shared" si="1"/>
        <v>90</v>
      </c>
      <c r="B21">
        <f t="shared" si="3"/>
        <v>90</v>
      </c>
      <c r="C21" s="5">
        <f t="shared" si="2"/>
        <v>4.5599999999999996</v>
      </c>
      <c r="D21" s="34">
        <v>2</v>
      </c>
      <c r="E21" s="8" t="s">
        <v>11</v>
      </c>
      <c r="F21" s="11" t="s">
        <v>24</v>
      </c>
      <c r="G21" s="40"/>
      <c r="H21" s="13"/>
      <c r="I21" s="43"/>
      <c r="J21" s="43"/>
      <c r="K21" s="1"/>
      <c r="M21" s="1"/>
      <c r="O21" s="21"/>
      <c r="P21" s="14"/>
    </row>
    <row r="22" spans="1:22" x14ac:dyDescent="0.35">
      <c r="A22">
        <f t="shared" si="1"/>
        <v>135</v>
      </c>
      <c r="B22">
        <f t="shared" si="3"/>
        <v>135</v>
      </c>
      <c r="C22" s="5">
        <f t="shared" si="2"/>
        <v>6.84</v>
      </c>
      <c r="D22" s="34">
        <v>3</v>
      </c>
      <c r="E22" s="8" t="s">
        <v>14</v>
      </c>
      <c r="F22" s="11" t="s">
        <v>24</v>
      </c>
      <c r="G22" s="40"/>
      <c r="H22" s="13"/>
      <c r="I22" s="43"/>
      <c r="J22" s="43"/>
      <c r="K22" s="1"/>
      <c r="M22" s="1"/>
      <c r="O22" s="19"/>
      <c r="P22" s="14"/>
    </row>
    <row r="23" spans="1:22" x14ac:dyDescent="0.35">
      <c r="A23">
        <f t="shared" si="1"/>
        <v>45</v>
      </c>
      <c r="B23">
        <f t="shared" si="3"/>
        <v>45</v>
      </c>
      <c r="C23" s="5">
        <f t="shared" si="2"/>
        <v>2.2799999999999998</v>
      </c>
      <c r="D23" s="34">
        <v>1</v>
      </c>
      <c r="E23" s="8" t="s">
        <v>6</v>
      </c>
      <c r="F23" s="11" t="s">
        <v>24</v>
      </c>
      <c r="G23" s="40"/>
      <c r="H23" s="13"/>
      <c r="I23" s="43"/>
      <c r="J23" s="43"/>
      <c r="K23" s="1"/>
      <c r="M23" s="1"/>
      <c r="O23" s="18"/>
      <c r="P23" s="14"/>
    </row>
    <row r="24" spans="1:22" x14ac:dyDescent="0.35">
      <c r="A24">
        <f t="shared" si="1"/>
        <v>135</v>
      </c>
      <c r="B24">
        <f t="shared" si="3"/>
        <v>135</v>
      </c>
      <c r="C24" s="5">
        <f t="shared" si="2"/>
        <v>6.84</v>
      </c>
      <c r="D24" s="34">
        <v>3</v>
      </c>
      <c r="E24" s="8" t="s">
        <v>16</v>
      </c>
      <c r="F24" s="11" t="s">
        <v>24</v>
      </c>
      <c r="G24" s="40"/>
      <c r="H24" s="13"/>
      <c r="I24" s="43"/>
      <c r="J24" s="43"/>
      <c r="K24" s="1"/>
      <c r="M24" s="1"/>
      <c r="O24" s="26"/>
      <c r="P24" s="14"/>
    </row>
    <row r="25" spans="1:22" x14ac:dyDescent="0.35">
      <c r="A25">
        <f t="shared" si="1"/>
        <v>360</v>
      </c>
      <c r="B25">
        <f t="shared" si="3"/>
        <v>360</v>
      </c>
      <c r="C25" s="5">
        <f t="shared" si="2"/>
        <v>18.239999999999998</v>
      </c>
      <c r="D25" s="34">
        <v>8</v>
      </c>
      <c r="E25" s="1" t="s">
        <v>17</v>
      </c>
      <c r="F25" s="11" t="s">
        <v>24</v>
      </c>
      <c r="G25" s="40"/>
      <c r="H25" s="13"/>
      <c r="I25" s="43"/>
      <c r="J25" s="43"/>
      <c r="K25" s="1"/>
      <c r="M25" s="1"/>
      <c r="O25" s="27"/>
      <c r="P25" s="14"/>
    </row>
    <row r="26" spans="1:22" x14ac:dyDescent="0.35">
      <c r="A26">
        <f t="shared" si="1"/>
        <v>67.5</v>
      </c>
      <c r="B26">
        <f t="shared" si="3"/>
        <v>67.5</v>
      </c>
      <c r="C26" s="5">
        <f t="shared" si="2"/>
        <v>3.42</v>
      </c>
      <c r="D26" s="34">
        <v>1.5</v>
      </c>
      <c r="E26" s="8" t="s">
        <v>15</v>
      </c>
      <c r="F26" s="11" t="s">
        <v>24</v>
      </c>
      <c r="G26" s="40"/>
      <c r="H26" s="13"/>
      <c r="I26" s="43"/>
      <c r="J26" s="43"/>
      <c r="K26" s="1"/>
      <c r="M26" s="1"/>
      <c r="O26" s="17"/>
      <c r="P26" s="14"/>
    </row>
    <row r="27" spans="1:22" x14ac:dyDescent="0.35">
      <c r="A27">
        <f t="shared" si="1"/>
        <v>90</v>
      </c>
      <c r="B27">
        <f t="shared" si="3"/>
        <v>90</v>
      </c>
      <c r="C27" s="5">
        <f t="shared" si="2"/>
        <v>4.5599999999999996</v>
      </c>
      <c r="D27" s="34">
        <v>2</v>
      </c>
      <c r="E27" s="8" t="s">
        <v>32</v>
      </c>
      <c r="F27" s="11" t="s">
        <v>24</v>
      </c>
      <c r="G27" s="40"/>
      <c r="H27" s="13"/>
      <c r="I27" s="43"/>
      <c r="J27" s="43"/>
      <c r="K27" s="1"/>
      <c r="M27" s="1"/>
      <c r="O27" s="22"/>
      <c r="P27" s="14"/>
      <c r="U27" s="5"/>
      <c r="V27" s="25"/>
    </row>
    <row r="28" spans="1:22" x14ac:dyDescent="0.35">
      <c r="A28">
        <f t="shared" si="1"/>
        <v>315</v>
      </c>
      <c r="B28">
        <f t="shared" si="3"/>
        <v>315</v>
      </c>
      <c r="C28" s="5">
        <f t="shared" si="2"/>
        <v>15.959999999999999</v>
      </c>
      <c r="D28" s="34">
        <v>7</v>
      </c>
      <c r="E28" s="8" t="s">
        <v>36</v>
      </c>
      <c r="F28" s="11" t="s">
        <v>24</v>
      </c>
      <c r="G28" s="40"/>
      <c r="H28" s="13"/>
      <c r="I28" s="43"/>
      <c r="J28" s="43"/>
      <c r="K28" s="1"/>
      <c r="M28" s="1"/>
      <c r="O28" s="26"/>
      <c r="P28" s="14"/>
    </row>
    <row r="29" spans="1:22" x14ac:dyDescent="0.35">
      <c r="A29">
        <f t="shared" si="1"/>
        <v>135</v>
      </c>
      <c r="B29">
        <f t="shared" si="3"/>
        <v>135</v>
      </c>
      <c r="C29" s="5">
        <f t="shared" si="2"/>
        <v>6.84</v>
      </c>
      <c r="D29" s="34">
        <v>3</v>
      </c>
      <c r="E29" s="8" t="s">
        <v>19</v>
      </c>
      <c r="F29" s="11" t="s">
        <v>24</v>
      </c>
      <c r="G29" s="40"/>
      <c r="H29" s="13"/>
      <c r="I29" s="43"/>
      <c r="J29" s="43"/>
      <c r="K29" s="1"/>
      <c r="M29" s="1"/>
      <c r="O29" s="19"/>
      <c r="P29" s="14"/>
    </row>
    <row r="30" spans="1:22" x14ac:dyDescent="0.35">
      <c r="A30">
        <f t="shared" si="1"/>
        <v>180</v>
      </c>
      <c r="B30">
        <f t="shared" si="3"/>
        <v>180</v>
      </c>
      <c r="C30" s="5">
        <f t="shared" si="2"/>
        <v>9.1199999999999992</v>
      </c>
      <c r="D30" s="34">
        <v>4</v>
      </c>
      <c r="E30" s="8" t="s">
        <v>20</v>
      </c>
      <c r="F30" s="11" t="s">
        <v>24</v>
      </c>
      <c r="G30" s="40"/>
      <c r="H30" s="13"/>
      <c r="I30" s="43"/>
      <c r="J30" s="43"/>
      <c r="K30" s="1"/>
      <c r="M30" s="1"/>
      <c r="O30" s="17"/>
      <c r="P30" s="14"/>
    </row>
    <row r="31" spans="1:22" x14ac:dyDescent="0.35">
      <c r="A31">
        <f t="shared" si="1"/>
        <v>157.5</v>
      </c>
      <c r="B31">
        <f t="shared" si="3"/>
        <v>157.5</v>
      </c>
      <c r="C31" s="5">
        <f t="shared" si="2"/>
        <v>7.9799999999999995</v>
      </c>
      <c r="D31" s="33">
        <v>3.5</v>
      </c>
      <c r="E31" s="1" t="s">
        <v>42</v>
      </c>
      <c r="F31" s="11" t="s">
        <v>24</v>
      </c>
      <c r="G31" s="40"/>
      <c r="H31" s="13"/>
      <c r="I31" s="43"/>
      <c r="J31" s="43"/>
      <c r="K31" s="1"/>
      <c r="M31" s="1"/>
      <c r="O31" s="26"/>
      <c r="P31" s="1"/>
    </row>
    <row r="32" spans="1:22" x14ac:dyDescent="0.35">
      <c r="A32">
        <f t="shared" si="1"/>
        <v>0</v>
      </c>
      <c r="B32">
        <f t="shared" si="3"/>
        <v>0</v>
      </c>
      <c r="C32" s="5">
        <f t="shared" si="2"/>
        <v>0</v>
      </c>
      <c r="D32" s="33">
        <v>0</v>
      </c>
      <c r="E32" s="8" t="s">
        <v>43</v>
      </c>
      <c r="F32" s="11" t="s">
        <v>24</v>
      </c>
      <c r="G32" s="40"/>
      <c r="H32" s="13"/>
      <c r="I32" s="43"/>
      <c r="J32" s="43"/>
      <c r="K32" s="1"/>
      <c r="M32" s="1"/>
      <c r="O32" s="17"/>
      <c r="P32" s="14"/>
    </row>
    <row r="33" spans="1:22" ht="15" thickBot="1" x14ac:dyDescent="0.4">
      <c r="A33">
        <f t="shared" si="1"/>
        <v>0</v>
      </c>
      <c r="B33">
        <f t="shared" si="3"/>
        <v>0</v>
      </c>
      <c r="C33" s="5">
        <f t="shared" si="2"/>
        <v>0</v>
      </c>
      <c r="D33" s="33">
        <v>0</v>
      </c>
      <c r="E33" s="1" t="s">
        <v>21</v>
      </c>
      <c r="F33" s="11" t="s">
        <v>24</v>
      </c>
      <c r="G33" s="41"/>
      <c r="H33" s="13"/>
      <c r="I33" s="43"/>
      <c r="J33" s="43"/>
      <c r="K33" s="1"/>
      <c r="M33" s="1"/>
      <c r="O33" s="1"/>
      <c r="P33" s="1"/>
      <c r="U33" s="5"/>
      <c r="V33" s="15"/>
    </row>
    <row r="34" spans="1:22" x14ac:dyDescent="0.35">
      <c r="A34" s="5">
        <f>SUM(A16:A33)</f>
        <v>3420</v>
      </c>
      <c r="C34" s="1">
        <f>SUM(C16:C33)</f>
        <v>300.95999999999998</v>
      </c>
      <c r="D34" s="1">
        <f>SUM(D16:D33)</f>
        <v>132</v>
      </c>
      <c r="I34" s="38" t="s">
        <v>31</v>
      </c>
      <c r="J34" s="38" t="s">
        <v>31</v>
      </c>
    </row>
    <row r="35" spans="1:22" x14ac:dyDescent="0.35">
      <c r="A35" t="s">
        <v>59</v>
      </c>
      <c r="I35" s="38"/>
      <c r="J35" s="38"/>
    </row>
    <row r="36" spans="1:22" x14ac:dyDescent="0.35">
      <c r="D36" s="35" t="s">
        <v>57</v>
      </c>
      <c r="E36" s="36"/>
      <c r="I36" s="1">
        <f>I16+I5</f>
        <v>0</v>
      </c>
      <c r="J36" s="1">
        <f>J16+J5</f>
        <v>0</v>
      </c>
    </row>
    <row r="38" spans="1:22" x14ac:dyDescent="0.35">
      <c r="D38" t="s">
        <v>58</v>
      </c>
    </row>
    <row r="40" spans="1:22" x14ac:dyDescent="0.35">
      <c r="E40" s="5"/>
      <c r="F40" s="5"/>
      <c r="G40" s="5"/>
      <c r="H40" s="5"/>
    </row>
    <row r="41" spans="1:22" x14ac:dyDescent="0.35">
      <c r="D41" s="5"/>
      <c r="E41" s="5"/>
      <c r="F41" s="5"/>
      <c r="G41" s="5"/>
      <c r="H41" s="5"/>
    </row>
    <row r="47" spans="1:22" x14ac:dyDescent="0.35">
      <c r="C47" s="5"/>
    </row>
    <row r="48" spans="1:22" x14ac:dyDescent="0.35">
      <c r="C48" s="5"/>
      <c r="O48" t="s">
        <v>54</v>
      </c>
    </row>
    <row r="55" spans="3:3" x14ac:dyDescent="0.35">
      <c r="C55" s="5"/>
    </row>
    <row r="56" spans="3:3" x14ac:dyDescent="0.35">
      <c r="C56" s="5"/>
    </row>
    <row r="57" spans="3:3" x14ac:dyDescent="0.35">
      <c r="C57" s="5"/>
    </row>
    <row r="58" spans="3:3" x14ac:dyDescent="0.35">
      <c r="C58" s="5"/>
    </row>
    <row r="59" spans="3:3" x14ac:dyDescent="0.35">
      <c r="C59" s="5"/>
    </row>
    <row r="61" spans="3:3" x14ac:dyDescent="0.35">
      <c r="C61" s="5"/>
    </row>
  </sheetData>
  <mergeCells count="11">
    <mergeCell ref="I34:I35"/>
    <mergeCell ref="J34:J35"/>
    <mergeCell ref="G16:G33"/>
    <mergeCell ref="G3:G4"/>
    <mergeCell ref="I3:I4"/>
    <mergeCell ref="J3:J4"/>
    <mergeCell ref="I16:I33"/>
    <mergeCell ref="J16:J33"/>
    <mergeCell ref="G5:G13"/>
    <mergeCell ref="I5:I13"/>
    <mergeCell ref="J5:J13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2023-09-25T07:08:38Z</cp:lastPrinted>
  <dcterms:created xsi:type="dcterms:W3CDTF">2018-09-25T12:44:30Z</dcterms:created>
  <dcterms:modified xsi:type="dcterms:W3CDTF">2025-06-23T12:58:50Z</dcterms:modified>
</cp:coreProperties>
</file>