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A4A91D8B-52F6-4EEF-8A60-F1B2745F86F6}" xr6:coauthVersionLast="47" xr6:coauthVersionMax="47" xr10:uidLastSave="{00000000-0000-0000-0000-000000000000}"/>
  <bookViews>
    <workbookView xWindow="-120" yWindow="-120" windowWidth="38640" windowHeight="21240" activeTab="1" xr2:uid="{89969446-7F84-4046-9013-3E8270520EF6}"/>
  </bookViews>
  <sheets>
    <sheet name="2020" sheetId="1" r:id="rId1"/>
    <sheet name="vieux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2" l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6" i="2"/>
  <c r="N25" i="2"/>
  <c r="K13" i="2"/>
  <c r="N13" i="2" s="1"/>
  <c r="K7" i="2"/>
  <c r="N7" i="2" s="1"/>
  <c r="N10" i="2"/>
  <c r="N32" i="2"/>
  <c r="K6" i="2"/>
  <c r="N6" i="2" s="1"/>
  <c r="K12" i="2"/>
  <c r="N12" i="2" s="1"/>
  <c r="AI26" i="1"/>
  <c r="AG26" i="1"/>
  <c r="AH26" i="1"/>
  <c r="K10" i="2"/>
  <c r="K33" i="2"/>
  <c r="N33" i="2" s="1"/>
  <c r="K34" i="2"/>
  <c r="N34" i="2" s="1"/>
  <c r="K42" i="2"/>
  <c r="N42" i="2" s="1"/>
  <c r="K36" i="2"/>
  <c r="N36" i="2" s="1"/>
  <c r="K37" i="2"/>
  <c r="N37" i="2" s="1"/>
  <c r="K38" i="2"/>
  <c r="N38" i="2" s="1"/>
  <c r="K39" i="2"/>
  <c r="N39" i="2" s="1"/>
  <c r="K40" i="2"/>
  <c r="N40" i="2" s="1"/>
  <c r="K41" i="2"/>
  <c r="N41" i="2" s="1"/>
  <c r="K35" i="2"/>
  <c r="N35" i="2" s="1"/>
  <c r="K9" i="2"/>
  <c r="N9" i="2" s="1"/>
  <c r="K11" i="2"/>
  <c r="N11" i="2" s="1"/>
  <c r="K14" i="2"/>
  <c r="N14" i="2" s="1"/>
  <c r="K15" i="2"/>
  <c r="N15" i="2" s="1"/>
  <c r="K16" i="2"/>
  <c r="N16" i="2" s="1"/>
  <c r="K17" i="2"/>
  <c r="N17" i="2" s="1"/>
  <c r="K18" i="2"/>
  <c r="N18" i="2" s="1"/>
  <c r="K19" i="2"/>
  <c r="N19" i="2" s="1"/>
  <c r="K20" i="2"/>
  <c r="N20" i="2" s="1"/>
  <c r="K21" i="2"/>
  <c r="N21" i="2" s="1"/>
  <c r="K22" i="2"/>
  <c r="N22" i="2" s="1"/>
  <c r="K23" i="2"/>
  <c r="N23" i="2" s="1"/>
  <c r="K24" i="2"/>
  <c r="N24" i="2" s="1"/>
  <c r="K26" i="2"/>
  <c r="N26" i="2" s="1"/>
  <c r="K27" i="2"/>
  <c r="N27" i="2" s="1"/>
  <c r="K28" i="2"/>
  <c r="N28" i="2" s="1"/>
  <c r="K29" i="2"/>
  <c r="N29" i="2" s="1"/>
  <c r="K30" i="2"/>
  <c r="N30" i="2" s="1"/>
  <c r="K31" i="2"/>
  <c r="N31" i="2" s="1"/>
  <c r="K8" i="2"/>
  <c r="N8" i="2" s="1"/>
  <c r="AJ7" i="1" l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6" i="1"/>
  <c r="AC7" i="1"/>
  <c r="AE7" i="1" s="1"/>
  <c r="AB6" i="1" l="1"/>
  <c r="AC6" i="1" s="1"/>
  <c r="AE6" i="1" s="1"/>
  <c r="AB8" i="1"/>
  <c r="AC8" i="1" s="1"/>
  <c r="AE8" i="1" s="1"/>
  <c r="AB9" i="1"/>
  <c r="AC9" i="1" s="1"/>
  <c r="AE9" i="1" s="1"/>
  <c r="AB10" i="1"/>
  <c r="AC10" i="1" s="1"/>
  <c r="AE10" i="1" s="1"/>
  <c r="AB11" i="1"/>
  <c r="AC11" i="1" s="1"/>
  <c r="AE11" i="1" s="1"/>
  <c r="AB12" i="1"/>
  <c r="AC12" i="1" s="1"/>
  <c r="AE12" i="1" s="1"/>
  <c r="AB13" i="1"/>
  <c r="AC13" i="1" s="1"/>
  <c r="AE13" i="1" s="1"/>
  <c r="AB14" i="1"/>
  <c r="AC14" i="1" s="1"/>
  <c r="AE14" i="1" s="1"/>
  <c r="AB15" i="1"/>
  <c r="AC15" i="1" s="1"/>
  <c r="AE15" i="1" s="1"/>
  <c r="AB16" i="1"/>
  <c r="AC16" i="1" s="1"/>
  <c r="AE16" i="1" s="1"/>
  <c r="AB17" i="1"/>
  <c r="AC17" i="1" s="1"/>
  <c r="AE17" i="1" s="1"/>
  <c r="AB18" i="1"/>
  <c r="AC18" i="1" s="1"/>
  <c r="AE18" i="1" s="1"/>
  <c r="AB19" i="1"/>
  <c r="AC19" i="1" s="1"/>
  <c r="AE19" i="1" s="1"/>
  <c r="AB20" i="1"/>
  <c r="AC20" i="1" s="1"/>
  <c r="AE20" i="1" s="1"/>
  <c r="AB21" i="1"/>
  <c r="AC21" i="1" s="1"/>
  <c r="AE21" i="1" s="1"/>
  <c r="AB22" i="1"/>
  <c r="AC22" i="1" s="1"/>
  <c r="AE22" i="1" s="1"/>
  <c r="AB23" i="1"/>
  <c r="AC23" i="1" s="1"/>
  <c r="AE23" i="1" s="1"/>
  <c r="AB24" i="1"/>
  <c r="AC24" i="1" s="1"/>
  <c r="AE24" i="1" s="1"/>
  <c r="AB25" i="1"/>
  <c r="AC25" i="1" s="1"/>
  <c r="AE25" i="1" s="1"/>
  <c r="G28" i="1"/>
  <c r="H28" i="1"/>
  <c r="I28" i="1"/>
  <c r="J28" i="1"/>
  <c r="K28" i="1"/>
  <c r="L28" i="1"/>
  <c r="M28" i="1"/>
  <c r="N28" i="1"/>
  <c r="O28" i="1"/>
  <c r="P28" i="1"/>
  <c r="G27" i="1"/>
  <c r="H27" i="1"/>
  <c r="I27" i="1"/>
  <c r="J27" i="1"/>
  <c r="K27" i="1"/>
  <c r="L27" i="1"/>
  <c r="M27" i="1"/>
  <c r="N27" i="1"/>
  <c r="O27" i="1"/>
  <c r="P27" i="1"/>
  <c r="F28" i="1"/>
  <c r="F27" i="1"/>
  <c r="E28" i="1"/>
  <c r="E27" i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6" i="1"/>
  <c r="T6" i="1" s="1"/>
</calcChain>
</file>

<file path=xl/sharedStrings.xml><?xml version="1.0" encoding="utf-8"?>
<sst xmlns="http://schemas.openxmlformats.org/spreadsheetml/2006/main" count="126" uniqueCount="76">
  <si>
    <t>Appellation</t>
  </si>
  <si>
    <t>Millesime</t>
  </si>
  <si>
    <t>Chypre</t>
  </si>
  <si>
    <t>Venis</t>
  </si>
  <si>
    <t>Caviste Desroffet</t>
  </si>
  <si>
    <t>Vosne Reas</t>
  </si>
  <si>
    <t>Beaune montrevenots</t>
  </si>
  <si>
    <t>vosne reas</t>
  </si>
  <si>
    <t>Vosne Chalandins</t>
  </si>
  <si>
    <t>Vosne clos de la fontaine</t>
  </si>
  <si>
    <t>Savigny</t>
  </si>
  <si>
    <t>Echezeaux</t>
  </si>
  <si>
    <t xml:space="preserve">Richebourg </t>
  </si>
  <si>
    <t>Pommard arvelets</t>
  </si>
  <si>
    <t>Pommard pezerolles</t>
  </si>
  <si>
    <t>Bourgogne</t>
  </si>
  <si>
    <t>BOURGOGNE HAUTES COTES DE NUITS</t>
  </si>
  <si>
    <t>CORTON F PARENT</t>
  </si>
  <si>
    <t>GEVREY</t>
  </si>
  <si>
    <t>NUITS ST GEORGE 1er cru les saint georges</t>
  </si>
  <si>
    <t>POMMARD 1ER CRU LA CHANIERE</t>
  </si>
  <si>
    <t>Vosne 1er cru les Suchots</t>
  </si>
  <si>
    <t>Moulin a vent</t>
  </si>
  <si>
    <t>total alloué</t>
  </si>
  <si>
    <t>solde</t>
  </si>
  <si>
    <t>BON georges</t>
  </si>
  <si>
    <t>cave montaigne</t>
  </si>
  <si>
    <t>ours</t>
  </si>
  <si>
    <t>mori sako</t>
  </si>
  <si>
    <t>chemin des vignes</t>
  </si>
  <si>
    <t>tablettes/nomicos</t>
  </si>
  <si>
    <t>Total vins</t>
  </si>
  <si>
    <t>Total GC</t>
  </si>
  <si>
    <t>prix</t>
  </si>
  <si>
    <t>Nb</t>
  </si>
  <si>
    <t>Toth</t>
  </si>
  <si>
    <t>Avray</t>
  </si>
  <si>
    <t>Luisa</t>
  </si>
  <si>
    <t>Coya</t>
  </si>
  <si>
    <t>restoGrec</t>
  </si>
  <si>
    <t>Constaté le 04/11</t>
  </si>
  <si>
    <t>Rimbert</t>
  </si>
  <si>
    <t>RABET</t>
  </si>
  <si>
    <t>DELOZIERE</t>
  </si>
  <si>
    <t>BEN KIRKLAND</t>
  </si>
  <si>
    <t>Total alloués entre le 4 et le 5</t>
  </si>
  <si>
    <t>X</t>
  </si>
  <si>
    <t xml:space="preserve">Repris divers alloc </t>
  </si>
  <si>
    <t>le 15/11/2021</t>
  </si>
  <si>
    <t>Solde a allouer</t>
  </si>
  <si>
    <t>Alena</t>
  </si>
  <si>
    <t>Onetto</t>
  </si>
  <si>
    <t>Malte</t>
  </si>
  <si>
    <t>Solde</t>
  </si>
  <si>
    <t>Autriche</t>
  </si>
  <si>
    <t>Bourgogne pinot noir</t>
  </si>
  <si>
    <t>Cartier</t>
  </si>
  <si>
    <t xml:space="preserve">A FAIRE </t>
  </si>
  <si>
    <t>SOUS FP</t>
  </si>
  <si>
    <t>ALENA</t>
  </si>
  <si>
    <t>SOLDE</t>
  </si>
  <si>
    <t>Magnums</t>
  </si>
  <si>
    <t>Frederic Lucke</t>
  </si>
  <si>
    <t>Clos vougeot francois parent</t>
  </si>
  <si>
    <t xml:space="preserve">Morey </t>
  </si>
  <si>
    <t>x</t>
  </si>
  <si>
    <t>Liberations</t>
  </si>
  <si>
    <t>H8</t>
  </si>
  <si>
    <t>PREUVE VIN</t>
  </si>
  <si>
    <t>Moulin a vent MG</t>
  </si>
  <si>
    <t>A distribuer au 02/12</t>
  </si>
  <si>
    <t>HN</t>
  </si>
  <si>
    <t>CHB</t>
  </si>
  <si>
    <t>Clarance Hotel</t>
  </si>
  <si>
    <t>chevre</t>
  </si>
  <si>
    <t>crillon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</si>
</sst>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4" xfId="0" applyFill="1" applyBorder="1"/>
    <xf numFmtId="0" fontId="0" fillId="0" borderId="0" xfId="0" applyFill="1" applyBorder="1"/>
    <xf numFmtId="0" fontId="1" fillId="0" borderId="1" xfId="0" applyFont="1" applyBorder="1"/>
    <xf numFmtId="0" fontId="0" fillId="2" borderId="0" xfId="0" applyFill="1"/>
    <xf numFmtId="0" fontId="0" fillId="0" borderId="5" xfId="0" applyBorder="1"/>
    <xf numFmtId="0" fontId="0" fillId="0" borderId="2" xfId="0" applyFill="1" applyBorder="1"/>
    <xf numFmtId="0" fontId="0" fillId="2" borderId="1" xfId="0" applyFill="1" applyBorder="1"/>
    <xf numFmtId="0" fontId="1" fillId="0" borderId="1" xfId="0" applyFont="1" applyFill="1" applyBorder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5B23-D0BF-48BE-9BF0-B0FCCBC437CF}">
  <dimension ref="A2:AK29"/>
  <sheetViews>
    <sheetView workbookViewId="0">
      <selection activeCell="AH4" sqref="AH4"/>
    </sheetView>
  </sheetViews>
  <sheetFormatPr baseColWidth="10" defaultRowHeight="15" x14ac:dyDescent="0.25"/>
  <cols>
    <col min="1" max="1" width="20.85546875" customWidth="1"/>
    <col min="2" max="2" width="8.42578125" customWidth="1"/>
    <col min="3" max="3" width="4" bestFit="1" customWidth="1"/>
    <col min="4" max="4" width="8.28515625" customWidth="1"/>
    <col min="5" max="5" width="7.28515625" customWidth="1"/>
    <col min="6" max="6" width="7" bestFit="1" customWidth="1"/>
    <col min="7" max="7" width="7.42578125" customWidth="1"/>
    <col min="8" max="8" width="8.85546875" customWidth="1"/>
    <col min="9" max="9" width="8.42578125" customWidth="1"/>
    <col min="10" max="10" width="7" bestFit="1" customWidth="1"/>
    <col min="11" max="11" width="9.5703125" customWidth="1"/>
    <col min="12" max="12" width="7.5703125" customWidth="1"/>
    <col min="13" max="13" width="8" bestFit="1" customWidth="1"/>
    <col min="14" max="14" width="5.42578125" customWidth="1"/>
    <col min="15" max="15" width="7.28515625" customWidth="1"/>
    <col min="16" max="16" width="7" bestFit="1" customWidth="1"/>
    <col min="17" max="17" width="4.85546875" customWidth="1"/>
    <col min="18" max="18" width="11.42578125" hidden="1" customWidth="1"/>
    <col min="19" max="19" width="8.42578125" customWidth="1"/>
    <col min="20" max="20" width="7.140625" customWidth="1"/>
    <col min="21" max="21" width="11.7109375" customWidth="1"/>
    <col min="22" max="22" width="6.85546875" customWidth="1"/>
    <col min="23" max="23" width="7" customWidth="1"/>
    <col min="24" max="24" width="6.42578125" customWidth="1"/>
    <col min="25" max="25" width="8.28515625" customWidth="1"/>
    <col min="27" max="27" width="13.85546875" bestFit="1" customWidth="1"/>
  </cols>
  <sheetData>
    <row r="2" spans="1:37" x14ac:dyDescent="0.25">
      <c r="AB2" s="14" t="s">
        <v>45</v>
      </c>
    </row>
    <row r="3" spans="1:37" x14ac:dyDescent="0.25">
      <c r="V3" t="s">
        <v>46</v>
      </c>
      <c r="Y3" t="s">
        <v>46</v>
      </c>
      <c r="Z3" t="s">
        <v>46</v>
      </c>
      <c r="AA3" t="s">
        <v>46</v>
      </c>
      <c r="AB3" s="14"/>
      <c r="AD3" t="s">
        <v>48</v>
      </c>
      <c r="AF3" t="s">
        <v>65</v>
      </c>
      <c r="AG3" t="s">
        <v>46</v>
      </c>
      <c r="AH3" t="s">
        <v>46</v>
      </c>
      <c r="AI3" t="s">
        <v>46</v>
      </c>
      <c r="AK3" t="s">
        <v>65</v>
      </c>
    </row>
    <row r="4" spans="1:37" x14ac:dyDescent="0.25">
      <c r="G4" s="15" t="s">
        <v>25</v>
      </c>
      <c r="H4" s="15" t="s">
        <v>30</v>
      </c>
      <c r="I4" s="15" t="s">
        <v>26</v>
      </c>
      <c r="L4" s="15" t="s">
        <v>29</v>
      </c>
      <c r="O4" s="15" t="s">
        <v>4</v>
      </c>
      <c r="U4" s="4" t="s">
        <v>40</v>
      </c>
      <c r="V4" t="s">
        <v>37</v>
      </c>
      <c r="W4" t="s">
        <v>38</v>
      </c>
      <c r="X4" t="s">
        <v>42</v>
      </c>
      <c r="Y4" t="s">
        <v>41</v>
      </c>
      <c r="Z4" t="s">
        <v>43</v>
      </c>
      <c r="AA4" t="s">
        <v>44</v>
      </c>
      <c r="AB4" s="14"/>
      <c r="AC4" s="3" t="s">
        <v>24</v>
      </c>
      <c r="AD4" t="s">
        <v>47</v>
      </c>
      <c r="AE4" t="s">
        <v>49</v>
      </c>
      <c r="AF4" s="8" t="s">
        <v>51</v>
      </c>
      <c r="AG4" s="8" t="s">
        <v>54</v>
      </c>
      <c r="AH4" s="8" t="s">
        <v>52</v>
      </c>
      <c r="AI4" s="8" t="s">
        <v>50</v>
      </c>
      <c r="AJ4" t="s">
        <v>53</v>
      </c>
      <c r="AK4" t="s">
        <v>56</v>
      </c>
    </row>
    <row r="5" spans="1:37" x14ac:dyDescent="0.25">
      <c r="A5" t="s">
        <v>0</v>
      </c>
      <c r="B5" t="s">
        <v>1</v>
      </c>
      <c r="C5" t="s">
        <v>34</v>
      </c>
      <c r="D5" t="s">
        <v>33</v>
      </c>
      <c r="E5" t="s">
        <v>2</v>
      </c>
      <c r="F5" t="s">
        <v>39</v>
      </c>
      <c r="G5" s="16"/>
      <c r="H5" s="16"/>
      <c r="I5" s="16"/>
      <c r="J5" t="s">
        <v>27</v>
      </c>
      <c r="K5" t="s">
        <v>28</v>
      </c>
      <c r="L5" s="16"/>
      <c r="M5" t="s">
        <v>36</v>
      </c>
      <c r="N5" t="s">
        <v>3</v>
      </c>
      <c r="O5" s="16"/>
      <c r="P5" t="s">
        <v>35</v>
      </c>
      <c r="S5" t="s">
        <v>23</v>
      </c>
      <c r="T5" t="s">
        <v>24</v>
      </c>
      <c r="AE5" s="3"/>
    </row>
    <row r="6" spans="1:37" x14ac:dyDescent="0.25">
      <c r="A6" s="1" t="s">
        <v>5</v>
      </c>
      <c r="B6" s="1">
        <v>2019</v>
      </c>
      <c r="C6" s="2">
        <v>70</v>
      </c>
      <c r="D6" s="2">
        <v>50</v>
      </c>
      <c r="E6" s="1"/>
      <c r="F6" s="1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S6">
        <f>SUM(E6:R6)</f>
        <v>6</v>
      </c>
      <c r="T6" s="3">
        <f>C6-S6</f>
        <v>64</v>
      </c>
      <c r="U6" s="3">
        <v>12</v>
      </c>
      <c r="V6" s="1">
        <v>6</v>
      </c>
      <c r="W6" s="1">
        <v>6</v>
      </c>
      <c r="X6" s="1"/>
      <c r="Y6" s="1"/>
      <c r="Z6" s="1"/>
      <c r="AA6" s="1"/>
      <c r="AB6">
        <f t="shared" ref="AB6:AB25" si="0">V6+W6+X6+Y6+Z6+AA6</f>
        <v>12</v>
      </c>
      <c r="AC6" s="3">
        <f>U6-AB6</f>
        <v>0</v>
      </c>
      <c r="AE6" s="3">
        <f>AD6+AC6</f>
        <v>0</v>
      </c>
      <c r="AF6" s="1"/>
      <c r="AG6" s="1"/>
      <c r="AH6" s="1"/>
      <c r="AI6" s="1"/>
      <c r="AJ6" s="3">
        <f>AE6-AF6-AG6-AH6-AI6</f>
        <v>0</v>
      </c>
    </row>
    <row r="7" spans="1:37" x14ac:dyDescent="0.25">
      <c r="A7" s="1" t="s">
        <v>16</v>
      </c>
      <c r="B7" s="1">
        <v>2020</v>
      </c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T7" s="3"/>
      <c r="U7" s="3"/>
      <c r="V7" s="1"/>
      <c r="W7" s="1"/>
      <c r="X7" s="1"/>
      <c r="Y7" s="1"/>
      <c r="Z7" s="1"/>
      <c r="AA7" s="1"/>
      <c r="AC7" s="3">
        <f>U7-AB7</f>
        <v>0</v>
      </c>
      <c r="AD7">
        <v>24</v>
      </c>
      <c r="AE7" s="3">
        <f t="shared" ref="AE7:AE25" si="1">AD7+AC7</f>
        <v>24</v>
      </c>
      <c r="AF7" s="1"/>
      <c r="AG7" s="1">
        <v>12</v>
      </c>
      <c r="AH7" s="1"/>
      <c r="AI7" s="1">
        <v>12</v>
      </c>
      <c r="AJ7" s="3">
        <f t="shared" ref="AJ7:AJ25" si="2">AE7-AF7-AG7-AH7-AI7</f>
        <v>0</v>
      </c>
    </row>
    <row r="8" spans="1:37" x14ac:dyDescent="0.25">
      <c r="A8" s="1" t="s">
        <v>22</v>
      </c>
      <c r="B8" s="1">
        <v>2020</v>
      </c>
      <c r="C8" s="2">
        <v>300</v>
      </c>
      <c r="D8" s="2">
        <v>16.25</v>
      </c>
      <c r="E8" s="1">
        <v>24</v>
      </c>
      <c r="F8" s="1">
        <v>24</v>
      </c>
      <c r="G8" s="1">
        <v>12</v>
      </c>
      <c r="H8" s="1">
        <v>6</v>
      </c>
      <c r="I8" s="1">
        <v>12</v>
      </c>
      <c r="J8" s="1">
        <v>12</v>
      </c>
      <c r="K8" s="1">
        <v>12</v>
      </c>
      <c r="L8" s="1">
        <v>12</v>
      </c>
      <c r="M8" s="1">
        <v>36</v>
      </c>
      <c r="N8" s="1">
        <v>36</v>
      </c>
      <c r="O8" s="1">
        <v>36</v>
      </c>
      <c r="P8" s="1">
        <v>12</v>
      </c>
      <c r="S8">
        <f t="shared" ref="S8:S25" si="3">SUM(E8:R8)</f>
        <v>234</v>
      </c>
      <c r="T8" s="3">
        <f t="shared" ref="T8:T25" si="4">C8-S8</f>
        <v>66</v>
      </c>
      <c r="U8" s="3">
        <v>120</v>
      </c>
      <c r="V8" s="1">
        <v>24</v>
      </c>
      <c r="W8" s="1">
        <v>24</v>
      </c>
      <c r="X8" s="1">
        <v>2</v>
      </c>
      <c r="Y8" s="1">
        <v>6</v>
      </c>
      <c r="Z8" s="1">
        <v>6</v>
      </c>
      <c r="AA8" s="1">
        <v>6</v>
      </c>
      <c r="AB8">
        <f t="shared" si="0"/>
        <v>68</v>
      </c>
      <c r="AC8" s="3">
        <f t="shared" ref="AC8:AC25" si="5">U8-AB8</f>
        <v>52</v>
      </c>
      <c r="AE8" s="3">
        <f t="shared" si="1"/>
        <v>52</v>
      </c>
      <c r="AF8" s="1">
        <v>12</v>
      </c>
      <c r="AG8" s="1">
        <v>12</v>
      </c>
      <c r="AH8" s="1">
        <v>12</v>
      </c>
      <c r="AI8" s="1">
        <v>6</v>
      </c>
      <c r="AJ8" s="3">
        <f t="shared" si="2"/>
        <v>10</v>
      </c>
      <c r="AK8" s="5">
        <v>6</v>
      </c>
    </row>
    <row r="9" spans="1:37" x14ac:dyDescent="0.25">
      <c r="A9" s="1" t="s">
        <v>6</v>
      </c>
      <c r="B9" s="1">
        <v>2020</v>
      </c>
      <c r="C9" s="2">
        <v>48</v>
      </c>
      <c r="D9" s="2">
        <v>50</v>
      </c>
      <c r="E9" s="1">
        <v>6</v>
      </c>
      <c r="F9" s="1">
        <v>6</v>
      </c>
      <c r="G9" s="1"/>
      <c r="H9" s="1"/>
      <c r="I9" s="1"/>
      <c r="J9" s="1"/>
      <c r="K9" s="1"/>
      <c r="L9" s="1"/>
      <c r="M9" s="1">
        <v>6</v>
      </c>
      <c r="N9" s="1">
        <v>6</v>
      </c>
      <c r="O9" s="1">
        <v>6</v>
      </c>
      <c r="P9" s="1">
        <v>3</v>
      </c>
      <c r="S9">
        <f t="shared" si="3"/>
        <v>33</v>
      </c>
      <c r="T9" s="3">
        <f t="shared" si="4"/>
        <v>15</v>
      </c>
      <c r="U9" s="3">
        <v>36</v>
      </c>
      <c r="V9" s="1"/>
      <c r="W9" s="1"/>
      <c r="X9" s="1"/>
      <c r="Y9" s="1">
        <v>3</v>
      </c>
      <c r="Z9" s="1">
        <v>6</v>
      </c>
      <c r="AA9" s="1">
        <v>6</v>
      </c>
      <c r="AB9">
        <f t="shared" si="0"/>
        <v>15</v>
      </c>
      <c r="AC9" s="3">
        <f t="shared" si="5"/>
        <v>21</v>
      </c>
      <c r="AD9">
        <v>12</v>
      </c>
      <c r="AE9" s="3">
        <f t="shared" si="1"/>
        <v>33</v>
      </c>
      <c r="AF9" s="1">
        <v>30</v>
      </c>
      <c r="AG9" s="1"/>
      <c r="AH9" s="1"/>
      <c r="AI9" s="1"/>
      <c r="AJ9" s="3">
        <f t="shared" si="2"/>
        <v>3</v>
      </c>
      <c r="AK9">
        <v>2</v>
      </c>
    </row>
    <row r="10" spans="1:37" x14ac:dyDescent="0.25">
      <c r="A10" s="1" t="s">
        <v>7</v>
      </c>
      <c r="B10" s="1">
        <v>2020</v>
      </c>
      <c r="C10" s="2">
        <v>180</v>
      </c>
      <c r="D10" s="2">
        <v>56.5</v>
      </c>
      <c r="E10" s="1">
        <v>12</v>
      </c>
      <c r="F10" s="1">
        <v>6</v>
      </c>
      <c r="G10" s="1"/>
      <c r="H10" s="1">
        <v>12</v>
      </c>
      <c r="I10" s="1"/>
      <c r="J10" s="1">
        <v>6</v>
      </c>
      <c r="K10" s="1">
        <v>12</v>
      </c>
      <c r="L10" s="1">
        <v>6</v>
      </c>
      <c r="M10" s="1">
        <v>12</v>
      </c>
      <c r="N10" s="1">
        <v>12</v>
      </c>
      <c r="O10" s="1">
        <v>6</v>
      </c>
      <c r="P10" s="1">
        <v>3</v>
      </c>
      <c r="S10">
        <f t="shared" si="3"/>
        <v>87</v>
      </c>
      <c r="T10" s="3">
        <f t="shared" si="4"/>
        <v>93</v>
      </c>
      <c r="U10" s="3">
        <v>120</v>
      </c>
      <c r="V10" s="1">
        <v>6</v>
      </c>
      <c r="W10" s="1">
        <v>6</v>
      </c>
      <c r="X10" s="1"/>
      <c r="Y10" s="1"/>
      <c r="Z10" s="1"/>
      <c r="AA10" s="1"/>
      <c r="AB10">
        <f t="shared" si="0"/>
        <v>12</v>
      </c>
      <c r="AC10" s="3">
        <f t="shared" si="5"/>
        <v>108</v>
      </c>
      <c r="AE10" s="3">
        <f t="shared" si="1"/>
        <v>108</v>
      </c>
      <c r="AF10" s="1">
        <v>36</v>
      </c>
      <c r="AG10" s="1">
        <v>12</v>
      </c>
      <c r="AH10" s="1">
        <v>12</v>
      </c>
      <c r="AI10" s="1">
        <v>12</v>
      </c>
      <c r="AJ10" s="3">
        <f t="shared" si="2"/>
        <v>36</v>
      </c>
      <c r="AK10" s="5">
        <v>6</v>
      </c>
    </row>
    <row r="11" spans="1:37" x14ac:dyDescent="0.25">
      <c r="A11" s="1" t="s">
        <v>8</v>
      </c>
      <c r="B11" s="1">
        <v>2020</v>
      </c>
      <c r="C11" s="2">
        <v>300</v>
      </c>
      <c r="D11" s="2">
        <v>56.5</v>
      </c>
      <c r="E11" s="1">
        <v>12</v>
      </c>
      <c r="F11" s="1">
        <v>6</v>
      </c>
      <c r="G11" s="1">
        <v>12</v>
      </c>
      <c r="H11" s="1"/>
      <c r="I11" s="1">
        <v>12</v>
      </c>
      <c r="J11" s="1">
        <v>6</v>
      </c>
      <c r="K11" s="1">
        <v>12</v>
      </c>
      <c r="L11" s="1">
        <v>6</v>
      </c>
      <c r="M11" s="1">
        <v>12</v>
      </c>
      <c r="N11" s="1">
        <v>12</v>
      </c>
      <c r="O11" s="1">
        <v>6</v>
      </c>
      <c r="P11" s="1">
        <v>6</v>
      </c>
      <c r="S11">
        <f t="shared" si="3"/>
        <v>102</v>
      </c>
      <c r="T11" s="3">
        <f t="shared" si="4"/>
        <v>198</v>
      </c>
      <c r="U11" s="3">
        <v>200</v>
      </c>
      <c r="V11" s="1">
        <v>6</v>
      </c>
      <c r="W11" s="1">
        <v>6</v>
      </c>
      <c r="X11" s="1">
        <v>2</v>
      </c>
      <c r="Y11" s="1">
        <v>6</v>
      </c>
      <c r="Z11" s="1">
        <v>6</v>
      </c>
      <c r="AA11" s="1">
        <v>6</v>
      </c>
      <c r="AB11">
        <f t="shared" si="0"/>
        <v>32</v>
      </c>
      <c r="AC11" s="3">
        <f t="shared" si="5"/>
        <v>168</v>
      </c>
      <c r="AD11">
        <v>12</v>
      </c>
      <c r="AE11" s="3">
        <f t="shared" si="1"/>
        <v>180</v>
      </c>
      <c r="AF11" s="1"/>
      <c r="AG11" s="1">
        <v>6</v>
      </c>
      <c r="AH11" s="1">
        <v>6</v>
      </c>
      <c r="AI11" s="1">
        <v>6</v>
      </c>
      <c r="AJ11" s="3">
        <f t="shared" si="2"/>
        <v>162</v>
      </c>
      <c r="AK11" s="5">
        <v>4</v>
      </c>
    </row>
    <row r="12" spans="1:37" x14ac:dyDescent="0.25">
      <c r="A12" s="1" t="s">
        <v>9</v>
      </c>
      <c r="B12" s="1">
        <v>2020</v>
      </c>
      <c r="C12" s="2">
        <v>24</v>
      </c>
      <c r="D12" s="2">
        <v>131.25</v>
      </c>
      <c r="E12" s="1">
        <v>3</v>
      </c>
      <c r="F12" s="1"/>
      <c r="G12" s="1"/>
      <c r="H12" s="1"/>
      <c r="I12" s="1"/>
      <c r="J12" s="1"/>
      <c r="K12" s="1"/>
      <c r="L12" s="1"/>
      <c r="M12" s="1">
        <v>3</v>
      </c>
      <c r="N12" s="1">
        <v>3</v>
      </c>
      <c r="O12" s="1"/>
      <c r="P12" s="1"/>
      <c r="S12">
        <f t="shared" si="3"/>
        <v>9</v>
      </c>
      <c r="T12" s="3">
        <f t="shared" si="4"/>
        <v>15</v>
      </c>
      <c r="U12" s="3">
        <v>15</v>
      </c>
      <c r="V12" s="1"/>
      <c r="W12" s="1"/>
      <c r="X12" s="1"/>
      <c r="Y12" s="1"/>
      <c r="Z12" s="1"/>
      <c r="AA12" s="1"/>
      <c r="AB12">
        <f t="shared" si="0"/>
        <v>0</v>
      </c>
      <c r="AC12" s="3">
        <f t="shared" si="5"/>
        <v>15</v>
      </c>
      <c r="AE12" s="3">
        <f t="shared" si="1"/>
        <v>15</v>
      </c>
      <c r="AF12" s="1"/>
      <c r="AG12" s="1"/>
      <c r="AH12" s="1"/>
      <c r="AI12" s="1">
        <v>3</v>
      </c>
      <c r="AJ12" s="3">
        <f t="shared" si="2"/>
        <v>12</v>
      </c>
    </row>
    <row r="13" spans="1:37" x14ac:dyDescent="0.25">
      <c r="A13" s="1" t="s">
        <v>10</v>
      </c>
      <c r="B13" s="1">
        <v>2020</v>
      </c>
      <c r="C13" s="2">
        <v>180</v>
      </c>
      <c r="D13" s="2">
        <v>40</v>
      </c>
      <c r="E13" s="1">
        <v>6</v>
      </c>
      <c r="F13" s="1">
        <v>6</v>
      </c>
      <c r="G13" s="1">
        <v>6</v>
      </c>
      <c r="H13" s="1">
        <v>12</v>
      </c>
      <c r="I13" s="1"/>
      <c r="J13" s="1"/>
      <c r="K13" s="1">
        <v>6</v>
      </c>
      <c r="L13" s="1"/>
      <c r="M13" s="1">
        <v>6</v>
      </c>
      <c r="N13" s="1">
        <v>6</v>
      </c>
      <c r="O13" s="1">
        <v>6</v>
      </c>
      <c r="P13" s="1">
        <v>6</v>
      </c>
      <c r="S13">
        <f t="shared" si="3"/>
        <v>60</v>
      </c>
      <c r="T13" s="3">
        <f t="shared" si="4"/>
        <v>120</v>
      </c>
      <c r="U13" s="3">
        <v>120</v>
      </c>
      <c r="V13" s="1">
        <v>6</v>
      </c>
      <c r="W13" s="1">
        <v>6</v>
      </c>
      <c r="X13" s="1">
        <v>2</v>
      </c>
      <c r="Y13" s="1"/>
      <c r="Z13" s="1">
        <v>6</v>
      </c>
      <c r="AA13" s="1">
        <v>6</v>
      </c>
      <c r="AB13">
        <f t="shared" si="0"/>
        <v>26</v>
      </c>
      <c r="AC13" s="3">
        <f t="shared" si="5"/>
        <v>94</v>
      </c>
      <c r="AD13">
        <v>6</v>
      </c>
      <c r="AE13" s="3">
        <f t="shared" si="1"/>
        <v>100</v>
      </c>
      <c r="AF13" s="1">
        <v>12</v>
      </c>
      <c r="AG13" s="1">
        <v>6</v>
      </c>
      <c r="AH13" s="1">
        <v>6</v>
      </c>
      <c r="AI13" s="1">
        <v>6</v>
      </c>
      <c r="AJ13" s="3">
        <f t="shared" si="2"/>
        <v>70</v>
      </c>
      <c r="AK13" s="5">
        <v>6</v>
      </c>
    </row>
    <row r="14" spans="1:37" x14ac:dyDescent="0.25">
      <c r="A14" s="1" t="s">
        <v>11</v>
      </c>
      <c r="B14" s="1">
        <v>2020</v>
      </c>
      <c r="C14" s="2">
        <v>36</v>
      </c>
      <c r="D14" s="2">
        <v>250</v>
      </c>
      <c r="E14" s="1">
        <v>3</v>
      </c>
      <c r="F14" s="1">
        <v>3</v>
      </c>
      <c r="G14" s="1">
        <v>3</v>
      </c>
      <c r="H14" s="1">
        <v>3</v>
      </c>
      <c r="I14" s="1"/>
      <c r="J14" s="1">
        <v>3</v>
      </c>
      <c r="K14" s="1">
        <v>3</v>
      </c>
      <c r="L14" s="1">
        <v>2</v>
      </c>
      <c r="M14" s="1"/>
      <c r="N14" s="1">
        <v>3</v>
      </c>
      <c r="O14" s="1">
        <v>2</v>
      </c>
      <c r="P14" s="1">
        <v>1</v>
      </c>
      <c r="S14">
        <f t="shared" si="3"/>
        <v>26</v>
      </c>
      <c r="T14" s="3">
        <f t="shared" si="4"/>
        <v>10</v>
      </c>
      <c r="U14" s="3">
        <v>12</v>
      </c>
      <c r="V14" s="1"/>
      <c r="W14" s="1"/>
      <c r="X14" s="1"/>
      <c r="Y14" s="1"/>
      <c r="Z14" s="1">
        <v>3</v>
      </c>
      <c r="AA14" s="1">
        <v>1</v>
      </c>
      <c r="AB14">
        <f t="shared" si="0"/>
        <v>4</v>
      </c>
      <c r="AC14" s="3">
        <f t="shared" si="5"/>
        <v>8</v>
      </c>
      <c r="AE14" s="3">
        <f t="shared" si="1"/>
        <v>8</v>
      </c>
      <c r="AF14" s="1"/>
      <c r="AG14" s="1"/>
      <c r="AH14" s="1"/>
      <c r="AI14" s="1"/>
      <c r="AJ14" s="3">
        <f t="shared" si="2"/>
        <v>8</v>
      </c>
    </row>
    <row r="15" spans="1:37" x14ac:dyDescent="0.25">
      <c r="A15" s="1" t="s">
        <v>12</v>
      </c>
      <c r="B15" s="1">
        <v>2020</v>
      </c>
      <c r="C15" s="2">
        <v>84</v>
      </c>
      <c r="D15" s="2">
        <v>565</v>
      </c>
      <c r="E15" s="1">
        <v>6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1">
        <v>2</v>
      </c>
      <c r="M15" s="1">
        <v>9</v>
      </c>
      <c r="N15" s="1">
        <v>6</v>
      </c>
      <c r="O15" s="1">
        <v>2</v>
      </c>
      <c r="P15" s="1">
        <v>2</v>
      </c>
      <c r="S15">
        <f t="shared" si="3"/>
        <v>45</v>
      </c>
      <c r="T15" s="3">
        <f t="shared" si="4"/>
        <v>39</v>
      </c>
      <c r="U15" s="3">
        <v>40</v>
      </c>
      <c r="V15" s="1">
        <v>3</v>
      </c>
      <c r="W15" s="1">
        <v>2</v>
      </c>
      <c r="X15" s="1"/>
      <c r="Y15" s="1"/>
      <c r="Z15" s="1">
        <v>3</v>
      </c>
      <c r="AA15" s="1">
        <v>1</v>
      </c>
      <c r="AB15">
        <f t="shared" si="0"/>
        <v>9</v>
      </c>
      <c r="AC15" s="3">
        <f t="shared" si="5"/>
        <v>31</v>
      </c>
      <c r="AD15">
        <v>6</v>
      </c>
      <c r="AE15" s="3">
        <f t="shared" si="1"/>
        <v>37</v>
      </c>
      <c r="AF15" s="1">
        <v>18</v>
      </c>
      <c r="AG15" s="1">
        <v>6</v>
      </c>
      <c r="AH15" s="1">
        <v>3</v>
      </c>
      <c r="AI15" s="1">
        <v>3</v>
      </c>
      <c r="AJ15" s="3">
        <f t="shared" si="2"/>
        <v>7</v>
      </c>
      <c r="AK15" s="5">
        <v>2</v>
      </c>
    </row>
    <row r="16" spans="1:37" x14ac:dyDescent="0.25">
      <c r="A16" s="1" t="s">
        <v>13</v>
      </c>
      <c r="B16" s="1">
        <v>2020</v>
      </c>
      <c r="C16" s="2">
        <v>36</v>
      </c>
      <c r="D16" s="2">
        <v>69</v>
      </c>
      <c r="E16" s="1">
        <v>6</v>
      </c>
      <c r="F16" s="1">
        <v>6</v>
      </c>
      <c r="G16" s="1"/>
      <c r="H16" s="1"/>
      <c r="I16" s="1"/>
      <c r="J16" s="1"/>
      <c r="K16" s="1">
        <v>3</v>
      </c>
      <c r="L16" s="1"/>
      <c r="M16" s="1">
        <v>6</v>
      </c>
      <c r="N16" s="1"/>
      <c r="O16" s="1">
        <v>6</v>
      </c>
      <c r="P16" s="1">
        <v>3</v>
      </c>
      <c r="S16">
        <f t="shared" si="3"/>
        <v>30</v>
      </c>
      <c r="T16" s="3">
        <f t="shared" si="4"/>
        <v>6</v>
      </c>
      <c r="U16" s="3">
        <v>24</v>
      </c>
      <c r="V16" s="1"/>
      <c r="W16" s="1"/>
      <c r="X16" s="1"/>
      <c r="Y16" s="1"/>
      <c r="Z16" s="1"/>
      <c r="AA16" s="1"/>
      <c r="AB16">
        <f t="shared" si="0"/>
        <v>0</v>
      </c>
      <c r="AC16" s="3">
        <f t="shared" si="5"/>
        <v>24</v>
      </c>
      <c r="AE16" s="3">
        <f t="shared" si="1"/>
        <v>24</v>
      </c>
      <c r="AF16" s="1">
        <v>12</v>
      </c>
      <c r="AG16" s="1"/>
      <c r="AH16" s="1">
        <v>6</v>
      </c>
      <c r="AI16" s="1"/>
      <c r="AJ16" s="3">
        <f t="shared" si="2"/>
        <v>6</v>
      </c>
      <c r="AK16" s="6">
        <v>3</v>
      </c>
    </row>
    <row r="17" spans="1:36" x14ac:dyDescent="0.25">
      <c r="A17" s="1" t="s">
        <v>14</v>
      </c>
      <c r="B17" s="1">
        <v>2020</v>
      </c>
      <c r="C17" s="2">
        <v>36</v>
      </c>
      <c r="D17" s="2">
        <v>69</v>
      </c>
      <c r="E17" s="1"/>
      <c r="F17" s="1"/>
      <c r="G17" s="1">
        <v>6</v>
      </c>
      <c r="H17" s="1">
        <v>6</v>
      </c>
      <c r="I17" s="1"/>
      <c r="J17" s="1">
        <v>3</v>
      </c>
      <c r="K17" s="1"/>
      <c r="L17" s="1">
        <v>3</v>
      </c>
      <c r="M17" s="1"/>
      <c r="N17" s="1">
        <v>6</v>
      </c>
      <c r="O17" s="1"/>
      <c r="P17" s="1"/>
      <c r="S17">
        <f t="shared" si="3"/>
        <v>24</v>
      </c>
      <c r="T17" s="3">
        <f t="shared" si="4"/>
        <v>12</v>
      </c>
      <c r="U17" s="3">
        <v>24</v>
      </c>
      <c r="V17" s="1">
        <v>6</v>
      </c>
      <c r="W17" s="1">
        <v>6</v>
      </c>
      <c r="X17" s="1">
        <v>2</v>
      </c>
      <c r="Y17" s="1"/>
      <c r="Z17" s="1"/>
      <c r="AA17" s="1"/>
      <c r="AB17">
        <f t="shared" si="0"/>
        <v>14</v>
      </c>
      <c r="AC17" s="3">
        <f t="shared" si="5"/>
        <v>10</v>
      </c>
      <c r="AD17">
        <v>12</v>
      </c>
      <c r="AE17" s="3">
        <f t="shared" si="1"/>
        <v>22</v>
      </c>
      <c r="AF17" s="1"/>
      <c r="AG17" s="1">
        <v>6</v>
      </c>
      <c r="AH17" s="1"/>
      <c r="AI17" s="1">
        <v>6</v>
      </c>
      <c r="AJ17" s="3">
        <f t="shared" si="2"/>
        <v>10</v>
      </c>
    </row>
    <row r="18" spans="1:36" x14ac:dyDescent="0.25">
      <c r="S18">
        <f t="shared" si="3"/>
        <v>0</v>
      </c>
      <c r="T18" s="3">
        <f t="shared" si="4"/>
        <v>0</v>
      </c>
      <c r="U18" s="3"/>
      <c r="V18" s="1"/>
      <c r="W18" s="1"/>
      <c r="X18" s="1"/>
      <c r="Y18" s="1"/>
      <c r="Z18" s="1"/>
      <c r="AA18" s="1"/>
      <c r="AB18">
        <f t="shared" si="0"/>
        <v>0</v>
      </c>
      <c r="AC18" s="3">
        <f t="shared" si="5"/>
        <v>0</v>
      </c>
      <c r="AE18" s="3">
        <f t="shared" si="1"/>
        <v>0</v>
      </c>
      <c r="AF18" s="1"/>
      <c r="AG18" s="1"/>
      <c r="AH18" s="1"/>
      <c r="AI18" s="1"/>
      <c r="AJ18" s="3">
        <f t="shared" si="2"/>
        <v>0</v>
      </c>
    </row>
    <row r="19" spans="1:36" x14ac:dyDescent="0.25">
      <c r="A19" t="s">
        <v>15</v>
      </c>
      <c r="B19">
        <v>2020</v>
      </c>
      <c r="C19">
        <v>800</v>
      </c>
      <c r="D19">
        <v>16.899999999999999</v>
      </c>
      <c r="E19" s="1">
        <v>12</v>
      </c>
      <c r="F19" s="1">
        <v>12</v>
      </c>
      <c r="G19" s="1"/>
      <c r="H19" s="1">
        <v>12</v>
      </c>
      <c r="I19" s="1"/>
      <c r="J19" s="1">
        <v>6</v>
      </c>
      <c r="K19" s="1">
        <v>12</v>
      </c>
      <c r="L19" s="1"/>
      <c r="M19" s="1">
        <v>36</v>
      </c>
      <c r="N19" s="1">
        <v>24</v>
      </c>
      <c r="O19" s="1">
        <v>36</v>
      </c>
      <c r="P19" s="1"/>
      <c r="S19">
        <f t="shared" si="3"/>
        <v>150</v>
      </c>
      <c r="T19" s="3">
        <f t="shared" si="4"/>
        <v>650</v>
      </c>
      <c r="U19" s="3">
        <v>650</v>
      </c>
      <c r="V19" s="1">
        <v>24</v>
      </c>
      <c r="W19" s="1">
        <v>24</v>
      </c>
      <c r="X19" s="1">
        <v>2</v>
      </c>
      <c r="Y19" s="1"/>
      <c r="Z19" s="1"/>
      <c r="AA19" s="1"/>
      <c r="AB19">
        <f t="shared" si="0"/>
        <v>50</v>
      </c>
      <c r="AC19" s="3">
        <f t="shared" si="5"/>
        <v>600</v>
      </c>
      <c r="AE19" s="3">
        <f t="shared" si="1"/>
        <v>600</v>
      </c>
      <c r="AF19" s="1"/>
      <c r="AG19" s="1">
        <v>12</v>
      </c>
      <c r="AH19" s="1">
        <v>12</v>
      </c>
      <c r="AI19" s="1">
        <v>18</v>
      </c>
      <c r="AJ19" s="3">
        <f t="shared" si="2"/>
        <v>558</v>
      </c>
    </row>
    <row r="20" spans="1:36" x14ac:dyDescent="0.25">
      <c r="A20" s="1" t="s">
        <v>16</v>
      </c>
      <c r="B20" s="1">
        <v>2020</v>
      </c>
      <c r="C20" s="2">
        <v>300</v>
      </c>
      <c r="D20" s="2">
        <v>17.5</v>
      </c>
      <c r="E20" s="1">
        <v>12</v>
      </c>
      <c r="F20" s="1"/>
      <c r="G20" s="1"/>
      <c r="H20" s="1"/>
      <c r="I20" s="1"/>
      <c r="J20" s="1"/>
      <c r="K20" s="1"/>
      <c r="L20" s="1"/>
      <c r="M20" s="1">
        <v>24</v>
      </c>
      <c r="N20" s="1">
        <v>12</v>
      </c>
      <c r="O20" s="1">
        <v>12</v>
      </c>
      <c r="P20" s="1"/>
      <c r="S20">
        <f t="shared" si="3"/>
        <v>60</v>
      </c>
      <c r="T20" s="3">
        <f t="shared" si="4"/>
        <v>240</v>
      </c>
      <c r="U20" s="3">
        <v>240</v>
      </c>
      <c r="V20" s="1"/>
      <c r="W20" s="1"/>
      <c r="X20" s="1"/>
      <c r="Y20" s="1"/>
      <c r="Z20" s="1"/>
      <c r="AA20" s="1"/>
      <c r="AB20">
        <f t="shared" si="0"/>
        <v>0</v>
      </c>
      <c r="AC20" s="3">
        <f t="shared" si="5"/>
        <v>240</v>
      </c>
      <c r="AE20" s="3">
        <f t="shared" si="1"/>
        <v>240</v>
      </c>
      <c r="AF20" s="1"/>
      <c r="AG20" s="1"/>
      <c r="AH20" s="1"/>
      <c r="AI20" s="1"/>
      <c r="AJ20" s="3">
        <f t="shared" si="2"/>
        <v>240</v>
      </c>
    </row>
    <row r="21" spans="1:36" x14ac:dyDescent="0.25">
      <c r="A21" s="1" t="s">
        <v>17</v>
      </c>
      <c r="B21" s="1">
        <v>2020</v>
      </c>
      <c r="C21" s="2">
        <v>12</v>
      </c>
      <c r="D21" s="2">
        <v>195</v>
      </c>
      <c r="E21" s="1"/>
      <c r="F21" s="1"/>
      <c r="G21" s="1"/>
      <c r="H21" s="1"/>
      <c r="I21" s="1"/>
      <c r="J21" s="1"/>
      <c r="K21" s="1">
        <v>3</v>
      </c>
      <c r="L21" s="1"/>
      <c r="M21" s="1"/>
      <c r="N21" s="1">
        <v>3</v>
      </c>
      <c r="O21" s="1"/>
      <c r="P21" s="1"/>
      <c r="S21">
        <f t="shared" si="3"/>
        <v>6</v>
      </c>
      <c r="T21" s="3">
        <f t="shared" si="4"/>
        <v>6</v>
      </c>
      <c r="U21" s="3">
        <v>6</v>
      </c>
      <c r="V21" s="1"/>
      <c r="W21" s="1"/>
      <c r="X21" s="1"/>
      <c r="Y21" s="1"/>
      <c r="Z21" s="1"/>
      <c r="AA21" s="1"/>
      <c r="AB21">
        <f t="shared" si="0"/>
        <v>0</v>
      </c>
      <c r="AC21" s="3">
        <f t="shared" si="5"/>
        <v>6</v>
      </c>
      <c r="AE21" s="3">
        <f t="shared" si="1"/>
        <v>6</v>
      </c>
      <c r="AF21" s="1"/>
      <c r="AG21" s="1">
        <v>2</v>
      </c>
      <c r="AH21" s="1"/>
      <c r="AI21" s="1"/>
      <c r="AJ21" s="3">
        <f t="shared" si="2"/>
        <v>4</v>
      </c>
    </row>
    <row r="22" spans="1:36" x14ac:dyDescent="0.25">
      <c r="A22" s="1" t="s">
        <v>18</v>
      </c>
      <c r="B22" s="1">
        <v>2020</v>
      </c>
      <c r="C22" s="2">
        <v>140</v>
      </c>
      <c r="D22" s="2">
        <v>50</v>
      </c>
      <c r="E22" s="1">
        <v>12</v>
      </c>
      <c r="F22" s="1">
        <v>12</v>
      </c>
      <c r="G22" s="1">
        <v>6</v>
      </c>
      <c r="H22" s="1">
        <v>6</v>
      </c>
      <c r="I22" s="1">
        <v>12</v>
      </c>
      <c r="J22" s="1">
        <v>6</v>
      </c>
      <c r="K22" s="1">
        <v>6</v>
      </c>
      <c r="L22" s="1">
        <v>6</v>
      </c>
      <c r="M22" s="1">
        <v>12</v>
      </c>
      <c r="N22" s="1">
        <v>12</v>
      </c>
      <c r="O22" s="1">
        <v>12</v>
      </c>
      <c r="P22" s="1">
        <v>6</v>
      </c>
      <c r="S22">
        <f t="shared" si="3"/>
        <v>108</v>
      </c>
      <c r="T22" s="3">
        <f t="shared" si="4"/>
        <v>32</v>
      </c>
      <c r="U22" s="3">
        <v>32</v>
      </c>
      <c r="V22" s="1">
        <v>6</v>
      </c>
      <c r="W22" s="1">
        <v>6</v>
      </c>
      <c r="X22" s="1">
        <v>2</v>
      </c>
      <c r="Y22" s="1"/>
      <c r="Z22" s="1">
        <v>6</v>
      </c>
      <c r="AA22" s="1"/>
      <c r="AB22">
        <f t="shared" si="0"/>
        <v>20</v>
      </c>
      <c r="AC22" s="3">
        <f t="shared" si="5"/>
        <v>12</v>
      </c>
      <c r="AE22" s="3">
        <f t="shared" si="1"/>
        <v>12</v>
      </c>
      <c r="AF22" s="1"/>
      <c r="AG22" s="1">
        <v>6</v>
      </c>
      <c r="AH22" s="1">
        <v>3</v>
      </c>
      <c r="AI22" s="1">
        <v>3</v>
      </c>
      <c r="AJ22" s="3">
        <f t="shared" si="2"/>
        <v>0</v>
      </c>
    </row>
    <row r="23" spans="1:36" x14ac:dyDescent="0.25">
      <c r="A23" s="1" t="s">
        <v>19</v>
      </c>
      <c r="B23" s="1">
        <v>2020</v>
      </c>
      <c r="C23" s="2">
        <v>60</v>
      </c>
      <c r="D23" s="2">
        <v>94</v>
      </c>
      <c r="E23" s="1">
        <v>6</v>
      </c>
      <c r="F23" s="1">
        <v>3</v>
      </c>
      <c r="G23" s="1"/>
      <c r="H23" s="1"/>
      <c r="I23" s="1"/>
      <c r="J23" s="1"/>
      <c r="K23" s="1"/>
      <c r="L23" s="1"/>
      <c r="M23" s="1">
        <v>6</v>
      </c>
      <c r="N23" s="1">
        <v>3</v>
      </c>
      <c r="O23" s="1">
        <v>3</v>
      </c>
      <c r="P23" s="1">
        <v>3</v>
      </c>
      <c r="S23">
        <f t="shared" si="3"/>
        <v>24</v>
      </c>
      <c r="T23" s="3">
        <f t="shared" si="4"/>
        <v>36</v>
      </c>
      <c r="U23" s="3">
        <v>36</v>
      </c>
      <c r="V23" s="1"/>
      <c r="W23" s="1"/>
      <c r="X23" s="1"/>
      <c r="Y23" s="1"/>
      <c r="Z23" s="1"/>
      <c r="AA23" s="1"/>
      <c r="AB23">
        <f t="shared" si="0"/>
        <v>0</v>
      </c>
      <c r="AC23" s="3">
        <f t="shared" si="5"/>
        <v>36</v>
      </c>
      <c r="AE23" s="3">
        <f t="shared" si="1"/>
        <v>36</v>
      </c>
      <c r="AF23" s="1">
        <v>18</v>
      </c>
      <c r="AG23" s="1">
        <v>3</v>
      </c>
      <c r="AH23" s="1">
        <v>3</v>
      </c>
      <c r="AI23" s="1">
        <v>3</v>
      </c>
      <c r="AJ23" s="3">
        <f t="shared" si="2"/>
        <v>9</v>
      </c>
    </row>
    <row r="24" spans="1:36" x14ac:dyDescent="0.25">
      <c r="A24" s="1" t="s">
        <v>20</v>
      </c>
      <c r="B24" s="1">
        <v>2020</v>
      </c>
      <c r="C24" s="2">
        <v>84</v>
      </c>
      <c r="D24" s="2">
        <v>150</v>
      </c>
      <c r="E24" s="1">
        <v>6</v>
      </c>
      <c r="F24" s="1"/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6</v>
      </c>
      <c r="N24" s="1">
        <v>3</v>
      </c>
      <c r="O24" s="1">
        <v>3</v>
      </c>
      <c r="P24" s="1">
        <v>3</v>
      </c>
      <c r="S24">
        <f t="shared" si="3"/>
        <v>39</v>
      </c>
      <c r="T24" s="3">
        <f t="shared" si="4"/>
        <v>45</v>
      </c>
      <c r="U24" s="3">
        <v>45</v>
      </c>
      <c r="V24" s="1">
        <v>3</v>
      </c>
      <c r="W24" s="1"/>
      <c r="X24" s="1"/>
      <c r="Y24" s="1"/>
      <c r="Z24" s="1"/>
      <c r="AA24" s="1"/>
      <c r="AB24">
        <f t="shared" si="0"/>
        <v>3</v>
      </c>
      <c r="AC24" s="3">
        <f t="shared" si="5"/>
        <v>42</v>
      </c>
      <c r="AE24" s="3">
        <f t="shared" si="1"/>
        <v>42</v>
      </c>
      <c r="AF24" s="1">
        <v>6</v>
      </c>
      <c r="AG24" s="1">
        <v>3</v>
      </c>
      <c r="AH24" s="1">
        <v>3</v>
      </c>
      <c r="AI24" s="1">
        <v>3</v>
      </c>
      <c r="AJ24" s="3">
        <f t="shared" si="2"/>
        <v>27</v>
      </c>
    </row>
    <row r="25" spans="1:36" x14ac:dyDescent="0.25">
      <c r="A25" s="1" t="s">
        <v>21</v>
      </c>
      <c r="B25" s="1">
        <v>2020</v>
      </c>
      <c r="C25" s="2">
        <v>48</v>
      </c>
      <c r="D25" s="2">
        <v>150</v>
      </c>
      <c r="E25" s="1"/>
      <c r="F25" s="1">
        <v>3</v>
      </c>
      <c r="G25" s="1">
        <v>3</v>
      </c>
      <c r="H25" s="1"/>
      <c r="I25" s="1"/>
      <c r="J25" s="1">
        <v>3</v>
      </c>
      <c r="K25" s="1">
        <v>3</v>
      </c>
      <c r="L25" s="1"/>
      <c r="M25" s="1">
        <v>6</v>
      </c>
      <c r="N25" s="1">
        <v>3</v>
      </c>
      <c r="O25" s="1">
        <v>3</v>
      </c>
      <c r="P25" s="1">
        <v>3</v>
      </c>
      <c r="S25">
        <f t="shared" si="3"/>
        <v>27</v>
      </c>
      <c r="T25" s="3">
        <f t="shared" si="4"/>
        <v>21</v>
      </c>
      <c r="U25" s="3">
        <v>21</v>
      </c>
      <c r="V25" s="1"/>
      <c r="W25" s="1"/>
      <c r="X25" s="1"/>
      <c r="Y25" s="1"/>
      <c r="Z25" s="1">
        <v>6</v>
      </c>
      <c r="AA25" s="1"/>
      <c r="AB25">
        <f t="shared" si="0"/>
        <v>6</v>
      </c>
      <c r="AC25" s="3">
        <f t="shared" si="5"/>
        <v>15</v>
      </c>
      <c r="AE25" s="3">
        <f t="shared" si="1"/>
        <v>15</v>
      </c>
      <c r="AF25" s="1"/>
      <c r="AG25" s="1">
        <v>3</v>
      </c>
      <c r="AH25" s="1">
        <v>3</v>
      </c>
      <c r="AI25" s="1">
        <v>3</v>
      </c>
      <c r="AJ25" s="3">
        <f t="shared" si="2"/>
        <v>6</v>
      </c>
    </row>
    <row r="26" spans="1:36" x14ac:dyDescent="0.25">
      <c r="T26" s="3"/>
      <c r="U26" s="3"/>
      <c r="AG26">
        <f>SUM(AG6:AG25)</f>
        <v>89</v>
      </c>
      <c r="AH26">
        <f>SUM(AH6:AH25)</f>
        <v>69</v>
      </c>
      <c r="AI26">
        <f>SUM(AI6:AI25)</f>
        <v>84</v>
      </c>
    </row>
    <row r="27" spans="1:36" x14ac:dyDescent="0.25">
      <c r="D27" t="s">
        <v>31</v>
      </c>
      <c r="E27">
        <f>E6*D6+E8*D8+E9*D9+E10*D10+E11*D11+E12*D12+E13*D13+E16*D16+E17*D17+E19*D19+E20*D20+E22*D22+E23*D23+E24*D24+E25*D25</f>
        <v>5570.55</v>
      </c>
      <c r="F27">
        <f>F6*50+F8*16.25+F9*50+F10*56.5+F11*56.5+F12*131.25+F13*40+F16*69+F17*69+F19*16.9+F20*17.5+F22*50+F23*94+F24*150+F25*150</f>
        <v>3856.8</v>
      </c>
      <c r="G27">
        <f t="shared" ref="G27:P27" si="6">G6*50+G8*16.25+G9*50+G10*56.5+G11*56.5+G12*131.25+G13*40+G16*69+G17*69+G19*16.9+G20*17.5+G22*50+G23*94+G24*150+G25*150</f>
        <v>2727</v>
      </c>
      <c r="H27">
        <f t="shared" si="6"/>
        <v>2622.3</v>
      </c>
      <c r="I27">
        <f t="shared" si="6"/>
        <v>1923</v>
      </c>
      <c r="J27">
        <f t="shared" si="6"/>
        <v>2381.4</v>
      </c>
      <c r="K27">
        <f t="shared" si="6"/>
        <v>3400.8</v>
      </c>
      <c r="L27">
        <f t="shared" si="6"/>
        <v>1830</v>
      </c>
      <c r="M27">
        <f t="shared" si="6"/>
        <v>7281.15</v>
      </c>
      <c r="N27">
        <f t="shared" si="6"/>
        <v>5686.35</v>
      </c>
      <c r="O27">
        <f t="shared" si="6"/>
        <v>4817.3999999999996</v>
      </c>
      <c r="P27">
        <f t="shared" si="6"/>
        <v>2782.5</v>
      </c>
    </row>
    <row r="28" spans="1:36" x14ac:dyDescent="0.25">
      <c r="D28" t="s">
        <v>32</v>
      </c>
      <c r="E28">
        <f>E14*D14+E15*D15+E21*D21</f>
        <v>4140</v>
      </c>
      <c r="F28">
        <f>F14*250+F15*565+F21*195</f>
        <v>2445</v>
      </c>
      <c r="G28">
        <f t="shared" ref="G28:P28" si="7">G14*250+G15*565+G21*195</f>
        <v>2445</v>
      </c>
      <c r="H28">
        <f t="shared" si="7"/>
        <v>2445</v>
      </c>
      <c r="I28">
        <f t="shared" si="7"/>
        <v>1695</v>
      </c>
      <c r="J28">
        <f t="shared" si="7"/>
        <v>2445</v>
      </c>
      <c r="K28">
        <f t="shared" si="7"/>
        <v>3030</v>
      </c>
      <c r="L28">
        <f t="shared" si="7"/>
        <v>1630</v>
      </c>
      <c r="M28">
        <f t="shared" si="7"/>
        <v>5085</v>
      </c>
      <c r="N28">
        <f t="shared" si="7"/>
        <v>4725</v>
      </c>
      <c r="O28">
        <f t="shared" si="7"/>
        <v>1630</v>
      </c>
      <c r="P28">
        <f t="shared" si="7"/>
        <v>1380</v>
      </c>
      <c r="AF28" t="s">
        <v>57</v>
      </c>
    </row>
    <row r="29" spans="1:36" x14ac:dyDescent="0.25">
      <c r="AF29" t="s">
        <v>58</v>
      </c>
    </row>
  </sheetData>
  <mergeCells count="6">
    <mergeCell ref="AB2:AB4"/>
    <mergeCell ref="L4:L5"/>
    <mergeCell ref="I4:I5"/>
    <mergeCell ref="H4:H5"/>
    <mergeCell ref="G4:G5"/>
    <mergeCell ref="O4:O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9F8F-61F8-4788-AA21-A14DB9ECF4B8}">
  <dimension ref="A4:S42"/>
  <sheetViews>
    <sheetView tabSelected="1" topLeftCell="A3" workbookViewId="0">
      <selection activeCell="Q5" sqref="Q5"/>
    </sheetView>
  </sheetViews>
  <sheetFormatPr baseColWidth="10" defaultRowHeight="15" x14ac:dyDescent="0.25"/>
  <cols>
    <col min="1" max="1" width="26.42578125" customWidth="1"/>
  </cols>
  <sheetData>
    <row r="4" spans="1:19" x14ac:dyDescent="0.25">
      <c r="D4" t="s">
        <v>65</v>
      </c>
      <c r="E4" t="s">
        <v>46</v>
      </c>
      <c r="F4" t="s">
        <v>46</v>
      </c>
      <c r="G4" t="s">
        <v>46</v>
      </c>
      <c r="L4" s="17" t="s">
        <v>66</v>
      </c>
      <c r="M4" s="17"/>
      <c r="N4" s="15" t="s">
        <v>70</v>
      </c>
    </row>
    <row r="5" spans="1:19" x14ac:dyDescent="0.25">
      <c r="A5" t="s">
        <v>0</v>
      </c>
      <c r="B5" t="s">
        <v>1</v>
      </c>
      <c r="C5" t="s">
        <v>34</v>
      </c>
      <c r="D5" s="8" t="s">
        <v>56</v>
      </c>
      <c r="E5" s="8" t="s">
        <v>54</v>
      </c>
      <c r="F5" s="8" t="s">
        <v>59</v>
      </c>
      <c r="G5" s="8" t="s">
        <v>61</v>
      </c>
      <c r="H5" t="s">
        <v>62</v>
      </c>
      <c r="K5" t="s">
        <v>60</v>
      </c>
      <c r="L5" t="s">
        <v>67</v>
      </c>
      <c r="M5" t="s">
        <v>68</v>
      </c>
      <c r="N5" s="15"/>
      <c r="O5" s="13" t="s">
        <v>73</v>
      </c>
      <c r="P5" s="13" t="s">
        <v>75</v>
      </c>
      <c r="Q5" s="13" t="s">
        <v>54</v>
      </c>
      <c r="R5" s="13" t="s">
        <v>74</v>
      </c>
      <c r="S5" t="s">
        <v>24</v>
      </c>
    </row>
    <row r="6" spans="1:19" x14ac:dyDescent="0.25">
      <c r="A6" s="2" t="s">
        <v>55</v>
      </c>
      <c r="B6" s="1">
        <v>2019</v>
      </c>
      <c r="C6" s="1">
        <v>0</v>
      </c>
      <c r="D6" s="11"/>
      <c r="E6" s="11"/>
      <c r="F6" s="11"/>
      <c r="G6" s="11"/>
      <c r="H6" s="1"/>
      <c r="I6" s="1"/>
      <c r="J6" s="1"/>
      <c r="K6" s="7">
        <f>C6-D6-E6-F6-G6-H6-I6-J6</f>
        <v>0</v>
      </c>
      <c r="L6" s="1">
        <v>60</v>
      </c>
      <c r="M6" s="1">
        <v>18</v>
      </c>
      <c r="N6">
        <f>K6+L6+M6</f>
        <v>78</v>
      </c>
      <c r="O6" s="1"/>
      <c r="P6" s="1"/>
      <c r="Q6" s="1">
        <v>36</v>
      </c>
      <c r="R6" s="1">
        <v>12</v>
      </c>
      <c r="S6" s="7">
        <f>N6-O6-P6-Q6-R6</f>
        <v>30</v>
      </c>
    </row>
    <row r="7" spans="1:19" x14ac:dyDescent="0.25">
      <c r="A7" s="2" t="s">
        <v>71</v>
      </c>
      <c r="B7" s="1">
        <v>2019</v>
      </c>
      <c r="C7" s="1">
        <v>0</v>
      </c>
      <c r="D7" s="11"/>
      <c r="E7" s="11"/>
      <c r="F7" s="11"/>
      <c r="G7" s="11"/>
      <c r="H7" s="1"/>
      <c r="I7" s="1"/>
      <c r="J7" s="1"/>
      <c r="K7" s="7">
        <f>C7-D7-E7-F7-G7-H7-I7-J7</f>
        <v>0</v>
      </c>
      <c r="L7" s="1"/>
      <c r="M7" s="1">
        <v>30</v>
      </c>
      <c r="N7">
        <f>K7+L7+M7</f>
        <v>30</v>
      </c>
      <c r="O7" s="1">
        <v>12</v>
      </c>
      <c r="P7" s="1">
        <v>12</v>
      </c>
      <c r="Q7" s="1"/>
      <c r="R7" s="1"/>
      <c r="S7" s="7">
        <f t="shared" ref="S7:S42" si="0">N7-O7-P7-Q7-R7</f>
        <v>6</v>
      </c>
    </row>
    <row r="8" spans="1:19" x14ac:dyDescent="0.25">
      <c r="A8" s="2" t="s">
        <v>55</v>
      </c>
      <c r="B8" s="1">
        <v>2013</v>
      </c>
      <c r="C8" s="7">
        <v>8</v>
      </c>
      <c r="D8" s="1"/>
      <c r="E8" s="1"/>
      <c r="F8" s="1"/>
      <c r="G8" s="1">
        <v>8</v>
      </c>
      <c r="H8" s="1"/>
      <c r="I8" s="1"/>
      <c r="J8" s="1"/>
      <c r="K8" s="7">
        <f>C8-D8-E8-F8-G8-H8-I8-J8</f>
        <v>0</v>
      </c>
      <c r="L8" s="1"/>
      <c r="M8" s="1"/>
      <c r="N8">
        <f t="shared" ref="N8:N42" si="1">K8+L8+M8</f>
        <v>0</v>
      </c>
      <c r="O8" s="1"/>
      <c r="P8" s="1"/>
      <c r="Q8" s="1"/>
      <c r="R8" s="1"/>
      <c r="S8" s="7">
        <f t="shared" si="0"/>
        <v>0</v>
      </c>
    </row>
    <row r="9" spans="1:19" x14ac:dyDescent="0.25">
      <c r="A9" s="2" t="s">
        <v>55</v>
      </c>
      <c r="B9" s="1">
        <v>2017</v>
      </c>
      <c r="C9" s="7">
        <v>24</v>
      </c>
      <c r="D9" s="1"/>
      <c r="E9" s="1"/>
      <c r="F9" s="1"/>
      <c r="G9" s="1"/>
      <c r="H9" s="1"/>
      <c r="I9" s="1"/>
      <c r="J9" s="1"/>
      <c r="K9" s="7">
        <f t="shared" ref="K9:K31" si="2">C9-D9-E9-F9-G9-H9-I9-J9</f>
        <v>24</v>
      </c>
      <c r="L9" s="1"/>
      <c r="M9" s="1"/>
      <c r="N9">
        <f t="shared" si="1"/>
        <v>24</v>
      </c>
      <c r="O9" s="1"/>
      <c r="P9" s="1"/>
      <c r="Q9" s="1"/>
      <c r="R9" s="1"/>
      <c r="S9" s="7">
        <f t="shared" si="0"/>
        <v>24</v>
      </c>
    </row>
    <row r="10" spans="1:19" x14ac:dyDescent="0.25">
      <c r="A10" s="2" t="s">
        <v>22</v>
      </c>
      <c r="B10" s="1">
        <v>2018</v>
      </c>
      <c r="C10" s="7">
        <v>36</v>
      </c>
      <c r="D10" s="1">
        <v>6</v>
      </c>
      <c r="E10" s="1">
        <v>6</v>
      </c>
      <c r="F10" s="1">
        <v>6</v>
      </c>
      <c r="G10" s="1">
        <v>6</v>
      </c>
      <c r="H10" s="1"/>
      <c r="I10" s="1"/>
      <c r="J10" s="1"/>
      <c r="K10" s="7">
        <f t="shared" si="2"/>
        <v>12</v>
      </c>
      <c r="L10" s="1"/>
      <c r="M10" s="1"/>
      <c r="N10">
        <f t="shared" si="1"/>
        <v>12</v>
      </c>
      <c r="O10" s="1"/>
      <c r="P10" s="1"/>
      <c r="Q10" s="1"/>
      <c r="R10" s="1"/>
      <c r="S10" s="7">
        <f t="shared" si="0"/>
        <v>12</v>
      </c>
    </row>
    <row r="11" spans="1:19" x14ac:dyDescent="0.25">
      <c r="A11" s="9" t="s">
        <v>69</v>
      </c>
      <c r="B11" s="1">
        <v>2019</v>
      </c>
      <c r="C11" s="12">
        <v>36</v>
      </c>
      <c r="D11" s="1"/>
      <c r="E11" s="1"/>
      <c r="F11" s="1"/>
      <c r="G11" s="1"/>
      <c r="H11" s="1"/>
      <c r="I11" s="1"/>
      <c r="J11" s="1"/>
      <c r="K11" s="7">
        <f>C10-D11-E11-F11-G11-H11-I11-J11</f>
        <v>36</v>
      </c>
      <c r="L11" s="1">
        <v>12</v>
      </c>
      <c r="M11" s="1"/>
      <c r="N11">
        <f t="shared" si="1"/>
        <v>48</v>
      </c>
      <c r="O11" s="1"/>
      <c r="P11" s="1"/>
      <c r="Q11" s="1"/>
      <c r="R11" s="1"/>
      <c r="S11" s="7">
        <f t="shared" si="0"/>
        <v>48</v>
      </c>
    </row>
    <row r="12" spans="1:19" x14ac:dyDescent="0.25">
      <c r="A12" s="9" t="s">
        <v>22</v>
      </c>
      <c r="B12" s="1">
        <v>2019</v>
      </c>
      <c r="C12" s="12">
        <v>0</v>
      </c>
      <c r="D12" s="1"/>
      <c r="E12" s="1"/>
      <c r="F12" s="1"/>
      <c r="G12" s="1"/>
      <c r="H12" s="1"/>
      <c r="I12" s="1"/>
      <c r="J12" s="1"/>
      <c r="K12" s="7">
        <f>C11-D12-E12-F12-G12-H12-I12-J12</f>
        <v>36</v>
      </c>
      <c r="L12" s="1">
        <v>36</v>
      </c>
      <c r="M12" s="1">
        <v>12</v>
      </c>
      <c r="N12">
        <f t="shared" si="1"/>
        <v>84</v>
      </c>
      <c r="O12" s="1">
        <v>12</v>
      </c>
      <c r="P12" s="1">
        <v>12</v>
      </c>
      <c r="Q12" s="1">
        <v>24</v>
      </c>
      <c r="R12" s="1"/>
      <c r="S12" s="7">
        <f t="shared" si="0"/>
        <v>36</v>
      </c>
    </row>
    <row r="13" spans="1:19" x14ac:dyDescent="0.25">
      <c r="A13" s="9" t="s">
        <v>72</v>
      </c>
      <c r="B13" s="1">
        <v>2019</v>
      </c>
      <c r="C13" s="12">
        <v>0</v>
      </c>
      <c r="D13" s="1"/>
      <c r="E13" s="1"/>
      <c r="F13" s="1"/>
      <c r="G13" s="1"/>
      <c r="H13" s="1"/>
      <c r="I13" s="1"/>
      <c r="J13" s="1"/>
      <c r="K13" s="7">
        <f>C12-D13-E13-F13-G13-H13-I13-J13</f>
        <v>0</v>
      </c>
      <c r="L13" s="1"/>
      <c r="M13" s="1">
        <v>12</v>
      </c>
      <c r="N13">
        <f t="shared" si="1"/>
        <v>12</v>
      </c>
      <c r="O13" s="1"/>
      <c r="P13" s="1">
        <v>3</v>
      </c>
      <c r="Q13" s="1"/>
      <c r="R13" s="1">
        <v>3</v>
      </c>
      <c r="S13" s="7">
        <f t="shared" si="0"/>
        <v>6</v>
      </c>
    </row>
    <row r="14" spans="1:19" x14ac:dyDescent="0.25">
      <c r="A14" s="2" t="s">
        <v>5</v>
      </c>
      <c r="B14" s="1">
        <v>2018</v>
      </c>
      <c r="C14" s="7">
        <v>12</v>
      </c>
      <c r="D14" s="1"/>
      <c r="E14" s="1">
        <v>6</v>
      </c>
      <c r="F14" s="1">
        <v>6</v>
      </c>
      <c r="G14" s="1"/>
      <c r="H14" s="1"/>
      <c r="I14" s="1"/>
      <c r="J14" s="1"/>
      <c r="K14" s="7">
        <f t="shared" si="2"/>
        <v>0</v>
      </c>
      <c r="L14" s="1"/>
      <c r="M14" s="1"/>
      <c r="N14">
        <f t="shared" si="1"/>
        <v>0</v>
      </c>
      <c r="O14" s="1"/>
      <c r="P14" s="1"/>
      <c r="Q14" s="1"/>
      <c r="R14" s="1"/>
      <c r="S14" s="7">
        <f t="shared" si="0"/>
        <v>0</v>
      </c>
    </row>
    <row r="15" spans="1:19" x14ac:dyDescent="0.25">
      <c r="A15" s="2" t="s">
        <v>7</v>
      </c>
      <c r="B15" s="1">
        <v>2019</v>
      </c>
      <c r="C15" s="7">
        <v>18</v>
      </c>
      <c r="D15" s="1">
        <v>6</v>
      </c>
      <c r="E15" s="1"/>
      <c r="F15" s="1"/>
      <c r="G15" s="1"/>
      <c r="H15" s="1"/>
      <c r="I15" s="1"/>
      <c r="J15" s="1"/>
      <c r="K15" s="7">
        <f t="shared" si="2"/>
        <v>12</v>
      </c>
      <c r="L15" s="1">
        <v>36</v>
      </c>
      <c r="M15" s="1">
        <v>18</v>
      </c>
      <c r="N15">
        <f t="shared" si="1"/>
        <v>66</v>
      </c>
      <c r="O15" s="1">
        <v>12</v>
      </c>
      <c r="P15" s="1">
        <v>12</v>
      </c>
      <c r="Q15" s="1">
        <v>24</v>
      </c>
      <c r="R15" s="1"/>
      <c r="S15" s="7">
        <f t="shared" si="0"/>
        <v>18</v>
      </c>
    </row>
    <row r="16" spans="1:19" x14ac:dyDescent="0.25">
      <c r="A16" s="2" t="s">
        <v>6</v>
      </c>
      <c r="B16" s="1">
        <v>2019</v>
      </c>
      <c r="C16" s="7">
        <v>24</v>
      </c>
      <c r="D16" s="1">
        <v>2</v>
      </c>
      <c r="E16" s="1"/>
      <c r="F16" s="1"/>
      <c r="G16" s="1"/>
      <c r="H16" s="1"/>
      <c r="I16" s="1"/>
      <c r="J16" s="1"/>
      <c r="K16" s="7">
        <f t="shared" si="2"/>
        <v>22</v>
      </c>
      <c r="L16" s="1"/>
      <c r="M16" s="1">
        <v>18</v>
      </c>
      <c r="N16">
        <f t="shared" si="1"/>
        <v>40</v>
      </c>
      <c r="O16" s="1">
        <v>6</v>
      </c>
      <c r="P16" s="1">
        <v>6</v>
      </c>
      <c r="Q16" s="1">
        <v>18</v>
      </c>
      <c r="R16" s="1">
        <v>6</v>
      </c>
      <c r="S16" s="7">
        <f t="shared" si="0"/>
        <v>4</v>
      </c>
    </row>
    <row r="17" spans="1:19" x14ac:dyDescent="0.25">
      <c r="A17" s="2" t="s">
        <v>6</v>
      </c>
      <c r="B17" s="1">
        <v>2018</v>
      </c>
      <c r="C17" s="7">
        <v>12</v>
      </c>
      <c r="D17" s="1"/>
      <c r="E17" s="1">
        <v>6</v>
      </c>
      <c r="F17" s="1">
        <v>6</v>
      </c>
      <c r="G17" s="1"/>
      <c r="H17" s="1"/>
      <c r="I17" s="1"/>
      <c r="J17" s="1"/>
      <c r="K17" s="7">
        <f t="shared" si="2"/>
        <v>0</v>
      </c>
      <c r="L17" s="1"/>
      <c r="M17" s="1"/>
      <c r="N17">
        <f t="shared" si="1"/>
        <v>0</v>
      </c>
      <c r="O17" s="1"/>
      <c r="P17" s="1"/>
      <c r="Q17" s="1"/>
      <c r="R17" s="1"/>
      <c r="S17" s="7">
        <f t="shared" si="0"/>
        <v>0</v>
      </c>
    </row>
    <row r="18" spans="1:19" x14ac:dyDescent="0.25">
      <c r="A18" s="2" t="s">
        <v>8</v>
      </c>
      <c r="B18" s="1">
        <v>2019</v>
      </c>
      <c r="C18" s="7">
        <v>12</v>
      </c>
      <c r="D18" s="1"/>
      <c r="E18" s="1"/>
      <c r="F18" s="1"/>
      <c r="G18" s="1">
        <v>6</v>
      </c>
      <c r="H18" s="1"/>
      <c r="I18" s="1"/>
      <c r="J18" s="1"/>
      <c r="K18" s="7">
        <f t="shared" si="2"/>
        <v>6</v>
      </c>
      <c r="L18" s="1"/>
      <c r="M18" s="1">
        <v>6</v>
      </c>
      <c r="N18">
        <f t="shared" si="1"/>
        <v>12</v>
      </c>
      <c r="O18" s="1"/>
      <c r="P18" s="1"/>
      <c r="Q18" s="1"/>
      <c r="R18" s="1"/>
      <c r="S18" s="7">
        <f t="shared" si="0"/>
        <v>12</v>
      </c>
    </row>
    <row r="19" spans="1:19" x14ac:dyDescent="0.25">
      <c r="A19" s="2" t="s">
        <v>9</v>
      </c>
      <c r="B19" s="1">
        <v>2019</v>
      </c>
      <c r="C19" s="7">
        <v>3</v>
      </c>
      <c r="D19" s="1"/>
      <c r="E19" s="1"/>
      <c r="F19" s="1">
        <v>2</v>
      </c>
      <c r="G19" s="1"/>
      <c r="H19" s="1"/>
      <c r="I19" s="1"/>
      <c r="J19" s="1"/>
      <c r="K19" s="7">
        <f t="shared" si="2"/>
        <v>1</v>
      </c>
      <c r="L19" s="1"/>
      <c r="M19" s="1"/>
      <c r="N19">
        <f t="shared" si="1"/>
        <v>1</v>
      </c>
      <c r="O19" s="1"/>
      <c r="P19" s="1"/>
      <c r="Q19" s="1"/>
      <c r="R19" s="1"/>
      <c r="S19" s="7">
        <f t="shared" si="0"/>
        <v>1</v>
      </c>
    </row>
    <row r="20" spans="1:19" x14ac:dyDescent="0.25">
      <c r="A20" s="2" t="s">
        <v>10</v>
      </c>
      <c r="B20" s="1">
        <v>2019</v>
      </c>
      <c r="C20" s="7">
        <v>6</v>
      </c>
      <c r="D20" s="1">
        <v>2</v>
      </c>
      <c r="E20" s="1"/>
      <c r="F20" s="1"/>
      <c r="G20" s="1"/>
      <c r="H20" s="1"/>
      <c r="I20" s="1"/>
      <c r="J20" s="1"/>
      <c r="K20" s="7">
        <f t="shared" si="2"/>
        <v>4</v>
      </c>
      <c r="L20" s="1"/>
      <c r="M20" s="1">
        <v>6</v>
      </c>
      <c r="N20">
        <f t="shared" si="1"/>
        <v>10</v>
      </c>
      <c r="O20" s="1"/>
      <c r="P20" s="1"/>
      <c r="Q20" s="1">
        <v>6</v>
      </c>
      <c r="R20" s="1"/>
      <c r="S20" s="7">
        <f t="shared" si="0"/>
        <v>4</v>
      </c>
    </row>
    <row r="21" spans="1:19" x14ac:dyDescent="0.25">
      <c r="A21" s="2" t="s">
        <v>10</v>
      </c>
      <c r="B21" s="1">
        <v>2018</v>
      </c>
      <c r="C21" s="7">
        <v>12</v>
      </c>
      <c r="D21" s="1"/>
      <c r="E21" s="1"/>
      <c r="F21" s="1"/>
      <c r="G21" s="1"/>
      <c r="H21" s="1"/>
      <c r="I21" s="1"/>
      <c r="J21" s="1"/>
      <c r="K21" s="7">
        <f t="shared" si="2"/>
        <v>12</v>
      </c>
      <c r="L21" s="1"/>
      <c r="M21" s="1"/>
      <c r="N21">
        <f t="shared" si="1"/>
        <v>12</v>
      </c>
      <c r="O21" s="1">
        <v>3</v>
      </c>
      <c r="P21" s="1"/>
      <c r="Q21" s="1"/>
      <c r="R21" s="1">
        <v>3</v>
      </c>
      <c r="S21" s="7">
        <f t="shared" si="0"/>
        <v>6</v>
      </c>
    </row>
    <row r="22" spans="1:19" x14ac:dyDescent="0.25">
      <c r="A22" s="2" t="s">
        <v>10</v>
      </c>
      <c r="B22" s="1">
        <v>2017</v>
      </c>
      <c r="C22" s="7">
        <v>11</v>
      </c>
      <c r="D22" s="1"/>
      <c r="E22" s="1">
        <v>6</v>
      </c>
      <c r="F22" s="1">
        <v>5</v>
      </c>
      <c r="G22" s="1"/>
      <c r="H22" s="1"/>
      <c r="I22" s="1"/>
      <c r="J22" s="1"/>
      <c r="K22" s="7">
        <f t="shared" si="2"/>
        <v>0</v>
      </c>
      <c r="L22" s="1"/>
      <c r="M22" s="1"/>
      <c r="N22">
        <f t="shared" si="1"/>
        <v>0</v>
      </c>
      <c r="O22" s="1"/>
      <c r="P22" s="1"/>
      <c r="Q22" s="1"/>
      <c r="R22" s="1"/>
      <c r="S22" s="7">
        <f t="shared" si="0"/>
        <v>0</v>
      </c>
    </row>
    <row r="23" spans="1:19" x14ac:dyDescent="0.25">
      <c r="A23" s="2" t="s">
        <v>10</v>
      </c>
      <c r="B23" s="1">
        <v>2014</v>
      </c>
      <c r="C23" s="7">
        <v>8</v>
      </c>
      <c r="D23" s="1"/>
      <c r="E23" s="1"/>
      <c r="F23" s="1"/>
      <c r="G23" s="1">
        <v>8</v>
      </c>
      <c r="H23" s="1"/>
      <c r="I23" s="1"/>
      <c r="J23" s="1"/>
      <c r="K23" s="7">
        <f t="shared" si="2"/>
        <v>0</v>
      </c>
      <c r="L23" s="1"/>
      <c r="M23" s="1"/>
      <c r="N23">
        <f t="shared" si="1"/>
        <v>0</v>
      </c>
      <c r="O23" s="1"/>
      <c r="P23" s="1"/>
      <c r="Q23" s="1"/>
      <c r="R23" s="1"/>
      <c r="S23" s="7">
        <f t="shared" si="0"/>
        <v>0</v>
      </c>
    </row>
    <row r="24" spans="1:19" x14ac:dyDescent="0.25">
      <c r="A24" s="2" t="s">
        <v>11</v>
      </c>
      <c r="B24" s="1">
        <v>2018</v>
      </c>
      <c r="C24" s="7">
        <v>3</v>
      </c>
      <c r="D24" s="1"/>
      <c r="E24" s="1"/>
      <c r="F24" s="1"/>
      <c r="G24" s="1">
        <v>3</v>
      </c>
      <c r="H24" s="1"/>
      <c r="I24" s="1"/>
      <c r="J24" s="1"/>
      <c r="K24" s="7">
        <f t="shared" si="2"/>
        <v>0</v>
      </c>
      <c r="L24" s="1"/>
      <c r="M24" s="1"/>
      <c r="N24">
        <f t="shared" si="1"/>
        <v>0</v>
      </c>
      <c r="O24" s="1"/>
      <c r="P24" s="1"/>
      <c r="Q24" s="1"/>
      <c r="R24" s="1"/>
      <c r="S24" s="7">
        <f t="shared" si="0"/>
        <v>0</v>
      </c>
    </row>
    <row r="25" spans="1:19" x14ac:dyDescent="0.25">
      <c r="A25" s="2" t="s">
        <v>11</v>
      </c>
      <c r="B25" s="1">
        <v>2019</v>
      </c>
      <c r="C25" s="7">
        <v>3</v>
      </c>
      <c r="D25" s="1"/>
      <c r="E25" s="1"/>
      <c r="F25" s="1"/>
      <c r="G25" s="1"/>
      <c r="H25" s="1"/>
      <c r="I25" s="1"/>
      <c r="J25" s="1"/>
      <c r="K25" s="7">
        <v>0</v>
      </c>
      <c r="L25" s="1"/>
      <c r="M25" s="1">
        <v>3</v>
      </c>
      <c r="N25">
        <f t="shared" si="1"/>
        <v>3</v>
      </c>
      <c r="O25" s="1"/>
      <c r="P25" s="1"/>
      <c r="Q25" s="1"/>
      <c r="R25" s="1"/>
      <c r="S25" s="7">
        <f t="shared" si="0"/>
        <v>3</v>
      </c>
    </row>
    <row r="26" spans="1:19" x14ac:dyDescent="0.25">
      <c r="A26" s="2" t="s">
        <v>12</v>
      </c>
      <c r="B26" s="1">
        <v>2019</v>
      </c>
      <c r="C26" s="7">
        <v>40</v>
      </c>
      <c r="D26" s="1">
        <v>2</v>
      </c>
      <c r="E26" s="1"/>
      <c r="F26" s="1"/>
      <c r="G26" s="1"/>
      <c r="H26" s="1"/>
      <c r="I26" s="1"/>
      <c r="J26" s="1"/>
      <c r="K26" s="7">
        <f t="shared" si="2"/>
        <v>38</v>
      </c>
      <c r="L26" s="1">
        <v>12</v>
      </c>
      <c r="M26" s="1">
        <v>6</v>
      </c>
      <c r="N26">
        <f t="shared" si="1"/>
        <v>56</v>
      </c>
      <c r="O26" s="1">
        <v>3</v>
      </c>
      <c r="P26" s="1">
        <v>3</v>
      </c>
      <c r="Q26" s="1">
        <v>6</v>
      </c>
      <c r="R26" s="1">
        <v>3</v>
      </c>
      <c r="S26" s="7">
        <f t="shared" si="0"/>
        <v>41</v>
      </c>
    </row>
    <row r="27" spans="1:19" x14ac:dyDescent="0.25">
      <c r="A27" s="2" t="s">
        <v>12</v>
      </c>
      <c r="B27" s="1">
        <v>2018</v>
      </c>
      <c r="C27" s="7">
        <v>36</v>
      </c>
      <c r="D27" s="1"/>
      <c r="E27" s="1"/>
      <c r="F27" s="1"/>
      <c r="G27" s="1"/>
      <c r="H27" s="1"/>
      <c r="I27" s="1"/>
      <c r="J27" s="1"/>
      <c r="K27" s="7">
        <f t="shared" si="2"/>
        <v>36</v>
      </c>
      <c r="L27" s="1"/>
      <c r="M27" s="1"/>
      <c r="N27">
        <f t="shared" si="1"/>
        <v>36</v>
      </c>
      <c r="O27" s="1"/>
      <c r="P27" s="1"/>
      <c r="Q27" s="1"/>
      <c r="R27" s="1"/>
      <c r="S27" s="7">
        <f t="shared" si="0"/>
        <v>36</v>
      </c>
    </row>
    <row r="28" spans="1:19" x14ac:dyDescent="0.25">
      <c r="A28" s="2" t="s">
        <v>12</v>
      </c>
      <c r="B28" s="1">
        <v>2017</v>
      </c>
      <c r="C28" s="7">
        <v>16</v>
      </c>
      <c r="D28" s="1"/>
      <c r="E28" s="1">
        <v>3</v>
      </c>
      <c r="F28" s="1">
        <v>2</v>
      </c>
      <c r="G28" s="1">
        <v>3</v>
      </c>
      <c r="H28" s="1">
        <v>6</v>
      </c>
      <c r="I28" s="1"/>
      <c r="J28" s="1"/>
      <c r="K28" s="7">
        <f t="shared" si="2"/>
        <v>2</v>
      </c>
      <c r="L28" s="1"/>
      <c r="M28" s="1"/>
      <c r="N28">
        <f t="shared" si="1"/>
        <v>2</v>
      </c>
      <c r="O28" s="1"/>
      <c r="P28" s="1"/>
      <c r="Q28" s="1"/>
      <c r="R28" s="1"/>
      <c r="S28" s="7">
        <f t="shared" si="0"/>
        <v>2</v>
      </c>
    </row>
    <row r="29" spans="1:19" x14ac:dyDescent="0.25">
      <c r="A29" s="2" t="s">
        <v>13</v>
      </c>
      <c r="B29" s="1">
        <v>2019</v>
      </c>
      <c r="C29" s="7">
        <v>15</v>
      </c>
      <c r="D29" s="1">
        <v>3</v>
      </c>
      <c r="E29" s="1"/>
      <c r="F29" s="1"/>
      <c r="G29" s="1"/>
      <c r="H29" s="1"/>
      <c r="I29" s="1"/>
      <c r="J29" s="1"/>
      <c r="K29" s="7">
        <f t="shared" si="2"/>
        <v>12</v>
      </c>
      <c r="L29" s="1">
        <v>24</v>
      </c>
      <c r="M29" s="1">
        <v>12</v>
      </c>
      <c r="N29">
        <f t="shared" si="1"/>
        <v>48</v>
      </c>
      <c r="O29" s="1">
        <v>6</v>
      </c>
      <c r="P29" s="1">
        <v>3</v>
      </c>
      <c r="Q29" s="1">
        <v>12</v>
      </c>
      <c r="R29" s="1">
        <v>3</v>
      </c>
      <c r="S29" s="7">
        <f t="shared" si="0"/>
        <v>24</v>
      </c>
    </row>
    <row r="30" spans="1:19" x14ac:dyDescent="0.25">
      <c r="A30" s="2" t="s">
        <v>13</v>
      </c>
      <c r="B30" s="1">
        <v>2018</v>
      </c>
      <c r="C30" s="7">
        <v>12</v>
      </c>
      <c r="D30" s="1"/>
      <c r="E30" s="1">
        <v>6</v>
      </c>
      <c r="F30" s="1">
        <v>6</v>
      </c>
      <c r="G30" s="1"/>
      <c r="H30" s="1"/>
      <c r="I30" s="1"/>
      <c r="J30" s="1"/>
      <c r="K30" s="7">
        <f t="shared" si="2"/>
        <v>0</v>
      </c>
      <c r="L30" s="1"/>
      <c r="M30" s="1"/>
      <c r="N30">
        <f t="shared" si="1"/>
        <v>0</v>
      </c>
      <c r="O30" s="1"/>
      <c r="P30" s="1"/>
      <c r="Q30" s="1"/>
      <c r="R30" s="1"/>
      <c r="S30" s="7">
        <f t="shared" si="0"/>
        <v>0</v>
      </c>
    </row>
    <row r="31" spans="1:19" x14ac:dyDescent="0.25">
      <c r="A31" s="2" t="s">
        <v>14</v>
      </c>
      <c r="B31" s="1">
        <v>2019</v>
      </c>
      <c r="C31" s="7">
        <v>12</v>
      </c>
      <c r="D31" s="1"/>
      <c r="E31" s="1"/>
      <c r="F31" s="1"/>
      <c r="G31" s="1"/>
      <c r="H31" s="1"/>
      <c r="I31" s="1"/>
      <c r="J31" s="1"/>
      <c r="K31" s="7">
        <f t="shared" si="2"/>
        <v>12</v>
      </c>
      <c r="L31" s="1"/>
      <c r="M31" s="1">
        <v>6</v>
      </c>
      <c r="N31">
        <f t="shared" si="1"/>
        <v>18</v>
      </c>
      <c r="O31" s="1"/>
      <c r="P31" s="1">
        <v>3</v>
      </c>
      <c r="Q31" s="1"/>
      <c r="R31" s="1"/>
      <c r="S31" s="7">
        <f t="shared" si="0"/>
        <v>15</v>
      </c>
    </row>
    <row r="32" spans="1:19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>
        <f t="shared" si="1"/>
        <v>0</v>
      </c>
      <c r="O32" s="1"/>
      <c r="P32" s="1"/>
      <c r="Q32" s="1"/>
      <c r="R32" s="1"/>
      <c r="S32" s="7">
        <f t="shared" si="0"/>
        <v>0</v>
      </c>
    </row>
    <row r="33" spans="1:19" x14ac:dyDescent="0.25">
      <c r="A33" s="2" t="s">
        <v>15</v>
      </c>
      <c r="B33" s="1">
        <v>2018</v>
      </c>
      <c r="C33" s="1">
        <v>140</v>
      </c>
      <c r="D33" s="1"/>
      <c r="E33" s="1">
        <v>12</v>
      </c>
      <c r="F33" s="1">
        <v>12</v>
      </c>
      <c r="G33" s="1">
        <v>48</v>
      </c>
      <c r="H33" s="1">
        <v>48</v>
      </c>
      <c r="I33" s="1"/>
      <c r="J33" s="1"/>
      <c r="K33" s="7">
        <f t="shared" ref="K33:K34" si="3">C33-D33-E33-F33-G33-H33-I33-J33</f>
        <v>20</v>
      </c>
      <c r="L33" s="1"/>
      <c r="M33" s="1"/>
      <c r="N33">
        <f t="shared" si="1"/>
        <v>20</v>
      </c>
      <c r="O33" s="18"/>
      <c r="P33" s="18"/>
      <c r="Q33" s="18"/>
      <c r="R33" s="18"/>
      <c r="S33" s="7">
        <f t="shared" si="0"/>
        <v>20</v>
      </c>
    </row>
    <row r="34" spans="1:19" x14ac:dyDescent="0.25">
      <c r="A34" s="2" t="s">
        <v>16</v>
      </c>
      <c r="B34" s="1">
        <v>2019</v>
      </c>
      <c r="C34" s="1">
        <v>120</v>
      </c>
      <c r="D34" s="1"/>
      <c r="E34" s="1"/>
      <c r="F34" s="1"/>
      <c r="G34" s="1">
        <v>36</v>
      </c>
      <c r="H34" s="1">
        <v>36</v>
      </c>
      <c r="I34" s="1"/>
      <c r="J34" s="1"/>
      <c r="K34" s="7">
        <f t="shared" si="3"/>
        <v>48</v>
      </c>
      <c r="L34" s="1"/>
      <c r="M34" s="1"/>
      <c r="N34">
        <f t="shared" si="1"/>
        <v>48</v>
      </c>
      <c r="O34" s="18"/>
      <c r="P34" s="18"/>
      <c r="Q34" s="18"/>
      <c r="R34" s="18"/>
      <c r="S34" s="7">
        <f t="shared" si="0"/>
        <v>48</v>
      </c>
    </row>
    <row r="35" spans="1:19" x14ac:dyDescent="0.25">
      <c r="A35" s="2" t="s">
        <v>17</v>
      </c>
      <c r="B35" s="1">
        <v>2013</v>
      </c>
      <c r="C35" s="1">
        <v>7</v>
      </c>
      <c r="D35" s="1"/>
      <c r="E35" s="1"/>
      <c r="F35" s="1"/>
      <c r="G35" s="1">
        <v>3</v>
      </c>
      <c r="H35" s="1">
        <v>3</v>
      </c>
      <c r="I35" s="1"/>
      <c r="J35" s="1"/>
      <c r="K35" s="7">
        <f>C35-D35-E35-F35-G35-H35-I35-J35</f>
        <v>1</v>
      </c>
      <c r="L35" s="1"/>
      <c r="M35" s="1"/>
      <c r="N35">
        <f t="shared" si="1"/>
        <v>1</v>
      </c>
      <c r="O35" s="18"/>
      <c r="P35" s="18"/>
      <c r="Q35" s="18"/>
      <c r="R35" s="18"/>
      <c r="S35" s="7">
        <f t="shared" si="0"/>
        <v>1</v>
      </c>
    </row>
    <row r="36" spans="1:19" x14ac:dyDescent="0.25">
      <c r="A36" s="2" t="s">
        <v>17</v>
      </c>
      <c r="B36" s="1">
        <v>2015</v>
      </c>
      <c r="C36" s="1">
        <v>6</v>
      </c>
      <c r="D36" s="1"/>
      <c r="E36" s="1"/>
      <c r="F36" s="1"/>
      <c r="G36" s="1">
        <v>3</v>
      </c>
      <c r="H36" s="1">
        <v>3</v>
      </c>
      <c r="I36" s="1"/>
      <c r="J36" s="1"/>
      <c r="K36" s="7">
        <f t="shared" ref="K36:K42" si="4">C36-D36-E36-F36-G36-H36-I36-J36</f>
        <v>0</v>
      </c>
      <c r="L36" s="1"/>
      <c r="M36" s="1"/>
      <c r="N36">
        <f t="shared" si="1"/>
        <v>0</v>
      </c>
      <c r="O36" s="18"/>
      <c r="P36" s="18"/>
      <c r="Q36" s="18"/>
      <c r="R36" s="18"/>
      <c r="S36" s="7">
        <f t="shared" si="0"/>
        <v>0</v>
      </c>
    </row>
    <row r="37" spans="1:19" x14ac:dyDescent="0.25">
      <c r="A37" s="2" t="s">
        <v>63</v>
      </c>
      <c r="B37" s="1">
        <v>2011</v>
      </c>
      <c r="C37" s="1">
        <v>5</v>
      </c>
      <c r="D37" s="1"/>
      <c r="E37" s="1"/>
      <c r="F37" s="1"/>
      <c r="G37" s="1">
        <v>3</v>
      </c>
      <c r="H37" s="1">
        <v>2</v>
      </c>
      <c r="I37" s="1"/>
      <c r="J37" s="1"/>
      <c r="K37" s="7">
        <f t="shared" si="4"/>
        <v>0</v>
      </c>
      <c r="L37" s="1"/>
      <c r="M37" s="1"/>
      <c r="N37">
        <f t="shared" si="1"/>
        <v>0</v>
      </c>
      <c r="O37" s="18"/>
      <c r="P37" s="18"/>
      <c r="Q37" s="18"/>
      <c r="R37" s="18"/>
      <c r="S37" s="7">
        <f t="shared" si="0"/>
        <v>0</v>
      </c>
    </row>
    <row r="38" spans="1:19" x14ac:dyDescent="0.25">
      <c r="A38" s="2" t="s">
        <v>18</v>
      </c>
      <c r="B38" s="1">
        <v>2019</v>
      </c>
      <c r="C38" s="1"/>
      <c r="D38" s="1"/>
      <c r="E38" s="1"/>
      <c r="F38" s="1"/>
      <c r="G38" s="1"/>
      <c r="H38" s="1"/>
      <c r="I38" s="1"/>
      <c r="J38" s="1"/>
      <c r="K38" s="7">
        <f t="shared" si="4"/>
        <v>0</v>
      </c>
      <c r="L38" s="1"/>
      <c r="M38" s="1">
        <v>18</v>
      </c>
      <c r="N38">
        <f t="shared" si="1"/>
        <v>18</v>
      </c>
      <c r="O38" s="18"/>
      <c r="P38" s="18"/>
      <c r="Q38" s="18">
        <v>6</v>
      </c>
      <c r="R38" s="18"/>
      <c r="S38" s="7">
        <f t="shared" si="0"/>
        <v>12</v>
      </c>
    </row>
    <row r="39" spans="1:19" x14ac:dyDescent="0.25">
      <c r="A39" s="2" t="s">
        <v>19</v>
      </c>
      <c r="B39" s="1">
        <v>2019</v>
      </c>
      <c r="C39" s="1"/>
      <c r="D39" s="1"/>
      <c r="E39" s="1"/>
      <c r="F39" s="1"/>
      <c r="G39" s="1"/>
      <c r="H39" s="1"/>
      <c r="I39" s="1"/>
      <c r="J39" s="1"/>
      <c r="K39" s="7">
        <f t="shared" si="4"/>
        <v>0</v>
      </c>
      <c r="L39" s="1"/>
      <c r="M39" s="1">
        <v>6</v>
      </c>
      <c r="N39">
        <f t="shared" si="1"/>
        <v>6</v>
      </c>
      <c r="O39" s="18"/>
      <c r="P39" s="18"/>
      <c r="Q39" s="18"/>
      <c r="R39" s="18"/>
      <c r="S39" s="7">
        <f t="shared" si="0"/>
        <v>6</v>
      </c>
    </row>
    <row r="40" spans="1:19" x14ac:dyDescent="0.25">
      <c r="A40" s="2" t="s">
        <v>20</v>
      </c>
      <c r="B40" s="1"/>
      <c r="C40" s="1"/>
      <c r="D40" s="1"/>
      <c r="E40" s="1"/>
      <c r="F40" s="1"/>
      <c r="G40" s="1"/>
      <c r="H40" s="1"/>
      <c r="I40" s="1"/>
      <c r="J40" s="1"/>
      <c r="K40" s="7">
        <f t="shared" si="4"/>
        <v>0</v>
      </c>
      <c r="L40" s="1"/>
      <c r="M40" s="1"/>
      <c r="N40">
        <f t="shared" si="1"/>
        <v>0</v>
      </c>
      <c r="O40" s="18"/>
      <c r="P40" s="18"/>
      <c r="Q40" s="18"/>
      <c r="R40" s="18"/>
      <c r="S40" s="7">
        <f t="shared" si="0"/>
        <v>0</v>
      </c>
    </row>
    <row r="41" spans="1:19" x14ac:dyDescent="0.25">
      <c r="A41" s="2" t="s">
        <v>21</v>
      </c>
      <c r="B41" s="1"/>
      <c r="C41" s="1"/>
      <c r="D41" s="1"/>
      <c r="E41" s="1"/>
      <c r="F41" s="1"/>
      <c r="G41" s="1"/>
      <c r="H41" s="1"/>
      <c r="I41" s="1"/>
      <c r="J41" s="1"/>
      <c r="K41" s="7">
        <f t="shared" si="4"/>
        <v>0</v>
      </c>
      <c r="L41" s="1"/>
      <c r="M41" s="1"/>
      <c r="N41">
        <f t="shared" si="1"/>
        <v>0</v>
      </c>
      <c r="O41" s="18"/>
      <c r="P41" s="18"/>
      <c r="Q41" s="18"/>
      <c r="R41" s="18"/>
      <c r="S41" s="7">
        <f t="shared" si="0"/>
        <v>0</v>
      </c>
    </row>
    <row r="42" spans="1:19" x14ac:dyDescent="0.25">
      <c r="A42" s="10" t="s">
        <v>64</v>
      </c>
      <c r="B42" s="1">
        <v>2019</v>
      </c>
      <c r="C42" s="1">
        <v>36</v>
      </c>
      <c r="D42" s="1"/>
      <c r="E42" s="1">
        <v>12</v>
      </c>
      <c r="F42" s="1">
        <v>12</v>
      </c>
      <c r="G42" s="1">
        <v>12</v>
      </c>
      <c r="H42" s="1"/>
      <c r="I42" s="1"/>
      <c r="J42" s="1"/>
      <c r="K42" s="7">
        <f t="shared" si="4"/>
        <v>0</v>
      </c>
      <c r="L42" s="1">
        <v>24</v>
      </c>
      <c r="M42" s="1"/>
      <c r="N42">
        <f t="shared" si="1"/>
        <v>24</v>
      </c>
      <c r="O42" s="18"/>
      <c r="P42" s="18"/>
      <c r="Q42" s="18">
        <v>12</v>
      </c>
      <c r="R42" s="18"/>
      <c r="S42" s="7">
        <f t="shared" si="0"/>
        <v>12</v>
      </c>
    </row>
  </sheetData>
  <mergeCells count="2">
    <mergeCell ref="L4:M4"/>
    <mergeCell ref="N4:N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vieux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2021-10-21T10:04:00Z</cp:lastPrinted>
  <dcterms:created xsi:type="dcterms:W3CDTF">2021-10-20T09:11:59Z</dcterms:created>
  <dcterms:modified xsi:type="dcterms:W3CDTF">2021-12-03T15:39:12Z</dcterms:modified>
</cp:coreProperties>
</file>