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util.AFGROS\Desktop\Caro\CLEMENCET\"/>
    </mc:Choice>
  </mc:AlternateContent>
  <bookViews>
    <workbookView xWindow="0" yWindow="0" windowWidth="21600" windowHeight="11025" tabRatio="314"/>
  </bookViews>
  <sheets>
    <sheet name="Compte de résultat" sheetId="1" r:id="rId1"/>
    <sheet name="Seuil de rentabilité" sheetId="2" r:id="rId2"/>
  </sheets>
  <calcPr calcId="152511"/>
</workbook>
</file>

<file path=xl/calcChain.xml><?xml version="1.0" encoding="utf-8"?>
<calcChain xmlns="http://schemas.openxmlformats.org/spreadsheetml/2006/main">
  <c r="G75" i="1" l="1"/>
  <c r="H75" i="1"/>
  <c r="I75" i="1"/>
  <c r="F75" i="1"/>
  <c r="I30" i="1"/>
  <c r="H30" i="1"/>
  <c r="G69" i="1" l="1"/>
  <c r="H69" i="1"/>
  <c r="I69" i="1"/>
  <c r="F69" i="1"/>
  <c r="I18" i="1" l="1"/>
  <c r="E14" i="2" l="1"/>
  <c r="F14" i="2"/>
  <c r="D14" i="2"/>
  <c r="F18" i="1"/>
  <c r="D20" i="2"/>
  <c r="G18" i="1"/>
  <c r="H18" i="1"/>
  <c r="F12" i="2" s="1"/>
  <c r="E20" i="2"/>
  <c r="F20" i="2"/>
  <c r="E12" i="2"/>
  <c r="D12" i="2" l="1"/>
  <c r="D16" i="2" s="1"/>
  <c r="D18" i="2" s="1"/>
  <c r="D22" i="2" s="1"/>
  <c r="E16" i="2"/>
  <c r="E18" i="2" s="1"/>
  <c r="E22" i="2" s="1"/>
  <c r="F16" i="2"/>
  <c r="F18" i="2" s="1"/>
  <c r="F22" i="2" s="1"/>
</calcChain>
</file>

<file path=xl/sharedStrings.xml><?xml version="1.0" encoding="utf-8"?>
<sst xmlns="http://schemas.openxmlformats.org/spreadsheetml/2006/main" count="68" uniqueCount="65">
  <si>
    <t>COMPTE DE RESULTAT PREVISIONNEL</t>
  </si>
  <si>
    <t>Année 1</t>
  </si>
  <si>
    <t>Année 2</t>
  </si>
  <si>
    <t>Année 3</t>
  </si>
  <si>
    <t>PRODUITS (HT)</t>
  </si>
  <si>
    <t xml:space="preserve">  Ventes de marchandises</t>
  </si>
  <si>
    <t xml:space="preserve">  Prestations de services</t>
  </si>
  <si>
    <t xml:space="preserve">  Subventions d'exploitation</t>
  </si>
  <si>
    <t xml:space="preserve">  Autres produits</t>
  </si>
  <si>
    <t xml:space="preserve">  Produits financiers</t>
  </si>
  <si>
    <t xml:space="preserve">  Produits exceptionnels</t>
  </si>
  <si>
    <t xml:space="preserve"> TOTAL PRODUITS</t>
  </si>
  <si>
    <t>CHARGES (HT)</t>
  </si>
  <si>
    <t xml:space="preserve"> CHARGES D'EXPLOITATION</t>
  </si>
  <si>
    <t xml:space="preserve"> Achats (charges variables)</t>
  </si>
  <si>
    <t xml:space="preserve">  Achat de marchandises</t>
  </si>
  <si>
    <t xml:space="preserve">  Sous-traitance</t>
  </si>
  <si>
    <t xml:space="preserve">  Variation de stock</t>
  </si>
  <si>
    <t xml:space="preserve">  Eau</t>
  </si>
  <si>
    <t xml:space="preserve">  Electricité</t>
  </si>
  <si>
    <t xml:space="preserve">  Fournitures d'entretien</t>
  </si>
  <si>
    <t xml:space="preserve">  Fournitures administratives</t>
  </si>
  <si>
    <t xml:space="preserve">  Fournitures diverses</t>
  </si>
  <si>
    <t xml:space="preserve">  Loyers de crédit-bail</t>
  </si>
  <si>
    <t xml:space="preserve">  Loyers et charges locatives</t>
  </si>
  <si>
    <t xml:space="preserve">  Assurances</t>
  </si>
  <si>
    <t xml:space="preserve">  Entretien (locaux, matériel)</t>
  </si>
  <si>
    <t xml:space="preserve">  Documentation</t>
  </si>
  <si>
    <t xml:space="preserve">  Honoraires</t>
  </si>
  <si>
    <t xml:space="preserve">  Frais d'acte et de contentieux</t>
  </si>
  <si>
    <t xml:space="preserve">  Affranchissements</t>
  </si>
  <si>
    <t xml:space="preserve">  Téléphone</t>
  </si>
  <si>
    <t xml:space="preserve">  Internet</t>
  </si>
  <si>
    <t xml:space="preserve">  Publicité</t>
  </si>
  <si>
    <t xml:space="preserve">  Frais de transport</t>
  </si>
  <si>
    <t xml:space="preserve">  Emballages et conditionnement</t>
  </si>
  <si>
    <t xml:space="preserve">  Voyages et déplacements</t>
  </si>
  <si>
    <t xml:space="preserve">  Divers</t>
  </si>
  <si>
    <t xml:space="preserve">  Frais de personnel</t>
  </si>
  <si>
    <t xml:space="preserve">  Rémunération du dirigeant</t>
  </si>
  <si>
    <t xml:space="preserve">  Cotisations sociales du dirigeant</t>
  </si>
  <si>
    <t xml:space="preserve">  Salaires et charges sociales des salariés</t>
  </si>
  <si>
    <t xml:space="preserve">  Commissions versées</t>
  </si>
  <si>
    <t xml:space="preserve">  Dotation aux amortissements (DAP)</t>
  </si>
  <si>
    <t xml:space="preserve"> CHARGES FINANCIERES</t>
  </si>
  <si>
    <t xml:space="preserve">  Agios et intérêts payés</t>
  </si>
  <si>
    <t xml:space="preserve"> CHARGES EXCEPTIONNELLES</t>
  </si>
  <si>
    <t xml:space="preserve"> TOTAL CHARGES</t>
  </si>
  <si>
    <t xml:space="preserve">  </t>
  </si>
  <si>
    <t>Pour masquer les commentaires : cliquer sur le bouton "affichage" puis "commentaires"</t>
  </si>
  <si>
    <t>* Cas des sociétés</t>
  </si>
  <si>
    <t>SEUIL DE RENTABILITE</t>
  </si>
  <si>
    <t>CA (HT)</t>
  </si>
  <si>
    <t>Total charges variables(HT)</t>
  </si>
  <si>
    <t>Marge sur coûts variables</t>
  </si>
  <si>
    <t>Taux de marge sur coûts variables</t>
  </si>
  <si>
    <t>Total charges fixes (HT)</t>
  </si>
  <si>
    <t>Seuil de rentabilité</t>
  </si>
  <si>
    <t>Seuil de rentabilité calculé automatiquement sur l'onglet "seuil de rentabilité"</t>
  </si>
  <si>
    <t xml:space="preserve">  Production stockée</t>
  </si>
  <si>
    <t xml:space="preserve"> </t>
  </si>
  <si>
    <t>Impôts et taxes</t>
  </si>
  <si>
    <t>Année 4</t>
  </si>
  <si>
    <t xml:space="preserve"> Autres achats et Charges externes</t>
  </si>
  <si>
    <t>RESULTAT AVANT IMPOT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</si>
</sst>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51"/>
      <name val="Arial"/>
      <family val="2"/>
    </font>
    <font>
      <b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51"/>
      </bottom>
      <diagonal/>
    </border>
    <border>
      <left style="medium">
        <color indexed="64"/>
      </left>
      <right style="medium">
        <color indexed="64"/>
      </right>
      <top/>
      <bottom style="hair">
        <color indexed="51"/>
      </bottom>
      <diagonal/>
    </border>
    <border>
      <left/>
      <right style="medium">
        <color indexed="64"/>
      </right>
      <top/>
      <bottom style="hair">
        <color indexed="51"/>
      </bottom>
      <diagonal/>
    </border>
    <border>
      <left style="medium">
        <color indexed="64"/>
      </left>
      <right style="double">
        <color indexed="64"/>
      </right>
      <top/>
      <bottom style="hair">
        <color indexed="51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hair">
        <color indexed="51"/>
      </top>
      <bottom/>
      <diagonal/>
    </border>
    <border>
      <left style="medium">
        <color indexed="64"/>
      </left>
      <right style="medium">
        <color indexed="64"/>
      </right>
      <top style="hair">
        <color indexed="51"/>
      </top>
      <bottom style="medium">
        <color indexed="64"/>
      </bottom>
      <diagonal/>
    </border>
    <border>
      <left/>
      <right style="medium">
        <color indexed="64"/>
      </right>
      <top style="hair">
        <color indexed="5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51"/>
      </top>
      <bottom style="medium">
        <color indexed="64"/>
      </bottom>
      <diagonal/>
    </border>
    <border>
      <left style="double">
        <color indexed="64"/>
      </left>
      <right/>
      <top/>
      <bottom style="dotted">
        <color indexed="51"/>
      </bottom>
      <diagonal/>
    </border>
    <border>
      <left/>
      <right/>
      <top/>
      <bottom style="dotted">
        <color indexed="51"/>
      </bottom>
      <diagonal/>
    </border>
    <border>
      <left style="medium">
        <color indexed="64"/>
      </left>
      <right style="medium">
        <color indexed="64"/>
      </right>
      <top/>
      <bottom style="dotted">
        <color indexed="51"/>
      </bottom>
      <diagonal/>
    </border>
    <border>
      <left/>
      <right style="double">
        <color indexed="64"/>
      </right>
      <top/>
      <bottom style="dotted">
        <color indexed="51"/>
      </bottom>
      <diagonal/>
    </border>
    <border>
      <left style="medium">
        <color indexed="64"/>
      </left>
      <right style="medium">
        <color indexed="64"/>
      </right>
      <top style="hair">
        <color indexed="51"/>
      </top>
      <bottom/>
      <diagonal/>
    </border>
    <border>
      <left style="medium">
        <color indexed="64"/>
      </left>
      <right style="double">
        <color indexed="64"/>
      </right>
      <top style="hair">
        <color indexed="5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52"/>
      </bottom>
      <diagonal/>
    </border>
    <border>
      <left style="double">
        <color indexed="64"/>
      </left>
      <right style="double">
        <color indexed="64"/>
      </right>
      <top style="dotted">
        <color indexed="52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0" xfId="0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5" xfId="0" applyFont="1" applyFill="1" applyBorder="1"/>
    <xf numFmtId="0" fontId="5" fillId="2" borderId="0" xfId="0" applyFont="1" applyFill="1" applyBorder="1"/>
    <xf numFmtId="0" fontId="0" fillId="2" borderId="6" xfId="0" applyFill="1" applyBorder="1" applyAlignment="1">
      <alignment horizontal="center"/>
    </xf>
    <xf numFmtId="0" fontId="4" fillId="2" borderId="0" xfId="0" applyFont="1" applyFill="1"/>
    <xf numFmtId="0" fontId="5" fillId="2" borderId="7" xfId="0" applyFont="1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3" borderId="0" xfId="0" applyFont="1" applyFill="1" applyBorder="1"/>
    <xf numFmtId="0" fontId="5" fillId="3" borderId="0" xfId="0" applyFont="1" applyFill="1" applyBorder="1"/>
    <xf numFmtId="0" fontId="0" fillId="3" borderId="0" xfId="0" applyFill="1" applyBorder="1"/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2" borderId="12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7" xfId="0" applyFont="1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2" borderId="22" xfId="0" applyFont="1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right"/>
    </xf>
    <xf numFmtId="17" fontId="7" fillId="2" borderId="0" xfId="0" applyNumberFormat="1" applyFont="1" applyFill="1"/>
    <xf numFmtId="0" fontId="9" fillId="2" borderId="0" xfId="0" applyFont="1" applyFill="1"/>
    <xf numFmtId="0" fontId="9" fillId="2" borderId="46" xfId="0" applyFont="1" applyFill="1" applyBorder="1"/>
    <xf numFmtId="0" fontId="9" fillId="2" borderId="22" xfId="0" applyFont="1" applyFill="1" applyBorder="1"/>
    <xf numFmtId="0" fontId="9" fillId="2" borderId="1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9" fillId="2" borderId="45" xfId="0" applyFont="1" applyFill="1" applyBorder="1"/>
    <xf numFmtId="0" fontId="9" fillId="2" borderId="47" xfId="0" applyFont="1" applyFill="1" applyBorder="1"/>
    <xf numFmtId="0" fontId="9" fillId="2" borderId="47" xfId="0" applyFont="1" applyFill="1" applyBorder="1" applyAlignment="1">
      <alignment horizontal="center"/>
    </xf>
    <xf numFmtId="0" fontId="9" fillId="2" borderId="48" xfId="0" applyFont="1" applyFill="1" applyBorder="1"/>
    <xf numFmtId="0" fontId="9" fillId="2" borderId="48" xfId="0" applyFont="1" applyFill="1" applyBorder="1" applyAlignment="1">
      <alignment horizontal="center"/>
    </xf>
    <xf numFmtId="0" fontId="9" fillId="2" borderId="49" xfId="0" applyFont="1" applyFill="1" applyBorder="1"/>
    <xf numFmtId="0" fontId="9" fillId="2" borderId="49" xfId="0" applyFont="1" applyFill="1" applyBorder="1" applyAlignment="1">
      <alignment horizontal="center"/>
    </xf>
    <xf numFmtId="9" fontId="9" fillId="2" borderId="49" xfId="1" applyFont="1" applyFill="1" applyBorder="1" applyAlignment="1">
      <alignment horizontal="center"/>
    </xf>
    <xf numFmtId="0" fontId="9" fillId="2" borderId="50" xfId="0" applyFont="1" applyFill="1" applyBorder="1"/>
    <xf numFmtId="0" fontId="9" fillId="2" borderId="50" xfId="0" applyFont="1" applyFill="1" applyBorder="1" applyAlignment="1">
      <alignment horizontal="center"/>
    </xf>
    <xf numFmtId="9" fontId="0" fillId="2" borderId="2" xfId="0" applyNumberFormat="1" applyFill="1" applyBorder="1"/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" fontId="4" fillId="4" borderId="45" xfId="0" applyNumberFormat="1" applyFont="1" applyFill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3"/>
  <sheetViews>
    <sheetView tabSelected="1" topLeftCell="A50" workbookViewId="0">
      <selection activeCell="F63" sqref="F63"/>
    </sheetView>
  </sheetViews>
  <sheetFormatPr baseColWidth="10" defaultColWidth="9.875" defaultRowHeight="12.75" x14ac:dyDescent="0.2"/>
  <cols>
    <col min="1" max="1" width="1.625" style="1" customWidth="1"/>
    <col min="2" max="4" width="9.875" style="1" customWidth="1"/>
    <col min="5" max="5" width="13" style="1" customWidth="1"/>
    <col min="6" max="16384" width="9.875" style="1"/>
  </cols>
  <sheetData>
    <row r="1" spans="2:13" ht="19.5" thickTop="1" thickBot="1" x14ac:dyDescent="0.3">
      <c r="C1" s="62" t="s">
        <v>0</v>
      </c>
      <c r="D1" s="63"/>
      <c r="E1" s="63"/>
      <c r="F1" s="63"/>
      <c r="G1" s="63"/>
      <c r="H1" s="64"/>
    </row>
    <row r="2" spans="2:13" ht="13.5" thickTop="1" x14ac:dyDescent="0.2"/>
    <row r="4" spans="2:13" ht="13.5" thickBot="1" x14ac:dyDescent="0.25">
      <c r="F4" s="2"/>
      <c r="G4" s="2"/>
      <c r="H4" s="2"/>
    </row>
    <row r="5" spans="2:13" ht="13.5" thickTop="1" x14ac:dyDescent="0.2">
      <c r="D5" s="3"/>
      <c r="E5" s="4"/>
      <c r="F5" s="65" t="s">
        <v>1</v>
      </c>
      <c r="G5" s="67" t="s">
        <v>2</v>
      </c>
      <c r="H5" s="69" t="s">
        <v>3</v>
      </c>
      <c r="I5" s="69" t="s">
        <v>62</v>
      </c>
    </row>
    <row r="6" spans="2:13" ht="13.5" thickBot="1" x14ac:dyDescent="0.25">
      <c r="C6" s="2"/>
      <c r="D6" s="2"/>
      <c r="E6" s="5"/>
      <c r="F6" s="66"/>
      <c r="G6" s="68"/>
      <c r="H6" s="70"/>
      <c r="I6" s="70"/>
    </row>
    <row r="7" spans="2:13" ht="13.5" thickTop="1" x14ac:dyDescent="0.2">
      <c r="B7" s="4"/>
      <c r="C7" s="71" t="s">
        <v>4</v>
      </c>
      <c r="D7" s="72"/>
      <c r="E7" s="73"/>
      <c r="F7" s="87"/>
      <c r="G7" s="89"/>
      <c r="H7" s="84"/>
      <c r="I7" s="84"/>
    </row>
    <row r="8" spans="2:13" ht="13.5" thickBot="1" x14ac:dyDescent="0.25">
      <c r="B8" s="4"/>
      <c r="C8" s="85"/>
      <c r="D8" s="81"/>
      <c r="E8" s="86"/>
      <c r="F8" s="88"/>
      <c r="G8" s="81"/>
      <c r="H8" s="83"/>
      <c r="I8" s="83"/>
    </row>
    <row r="9" spans="2:13" x14ac:dyDescent="0.2">
      <c r="B9" s="4"/>
      <c r="C9" s="6"/>
      <c r="D9" s="3"/>
      <c r="E9" s="3"/>
      <c r="F9" s="7"/>
      <c r="G9" s="8"/>
      <c r="H9" s="9"/>
      <c r="I9" s="9"/>
    </row>
    <row r="10" spans="2:13" x14ac:dyDescent="0.2">
      <c r="B10" s="4"/>
      <c r="C10" s="10" t="s">
        <v>5</v>
      </c>
      <c r="D10" s="11"/>
      <c r="E10" s="3"/>
      <c r="F10" s="12">
        <v>1450000</v>
      </c>
      <c r="G10" s="8">
        <v>1450000</v>
      </c>
      <c r="H10" s="9">
        <v>1900000</v>
      </c>
      <c r="I10" s="9">
        <v>2200000</v>
      </c>
    </row>
    <row r="11" spans="2:13" x14ac:dyDescent="0.2">
      <c r="B11" s="4"/>
      <c r="C11" s="10" t="s">
        <v>59</v>
      </c>
      <c r="D11" s="11"/>
      <c r="E11" s="3"/>
      <c r="F11" s="12"/>
      <c r="G11" s="8"/>
      <c r="H11" s="9"/>
      <c r="I11" s="9"/>
    </row>
    <row r="12" spans="2:13" x14ac:dyDescent="0.2">
      <c r="B12" s="4"/>
      <c r="C12" s="10" t="s">
        <v>6</v>
      </c>
      <c r="D12" s="11"/>
      <c r="E12" s="3"/>
      <c r="F12" s="12"/>
      <c r="G12" s="8"/>
      <c r="H12" s="9"/>
      <c r="I12" s="9"/>
    </row>
    <row r="13" spans="2:13" x14ac:dyDescent="0.2">
      <c r="B13" s="4"/>
      <c r="C13" s="10" t="s">
        <v>7</v>
      </c>
      <c r="D13" s="11"/>
      <c r="E13" s="3"/>
      <c r="F13" s="12"/>
      <c r="G13" s="8"/>
      <c r="H13" s="9"/>
      <c r="I13" s="9"/>
      <c r="M13" s="13"/>
    </row>
    <row r="14" spans="2:13" x14ac:dyDescent="0.2">
      <c r="B14" s="4"/>
      <c r="C14" s="10" t="s">
        <v>8</v>
      </c>
      <c r="D14" s="11"/>
      <c r="E14" s="3"/>
      <c r="F14" s="12"/>
      <c r="G14" s="8"/>
      <c r="H14" s="9"/>
      <c r="I14" s="9"/>
    </row>
    <row r="15" spans="2:13" x14ac:dyDescent="0.2">
      <c r="B15" s="4"/>
      <c r="C15" s="10" t="s">
        <v>9</v>
      </c>
      <c r="D15" s="11"/>
      <c r="E15" s="3"/>
      <c r="F15" s="12"/>
      <c r="G15" s="8"/>
      <c r="H15" s="9"/>
      <c r="I15" s="9"/>
    </row>
    <row r="16" spans="2:13" x14ac:dyDescent="0.2">
      <c r="B16" s="4"/>
      <c r="C16" s="10" t="s">
        <v>10</v>
      </c>
      <c r="D16" s="11"/>
      <c r="E16" s="3"/>
      <c r="F16" s="12">
        <v>50000</v>
      </c>
      <c r="G16" s="8"/>
      <c r="H16" s="9"/>
      <c r="I16" s="9"/>
    </row>
    <row r="17" spans="2:9" x14ac:dyDescent="0.2">
      <c r="B17" s="4"/>
      <c r="C17" s="14"/>
      <c r="D17" s="14"/>
      <c r="E17" s="15"/>
      <c r="F17" s="16"/>
      <c r="G17" s="17"/>
      <c r="H17" s="18"/>
      <c r="I17" s="18"/>
    </row>
    <row r="18" spans="2:9" x14ac:dyDescent="0.2">
      <c r="B18" s="4"/>
      <c r="C18" s="19" t="s">
        <v>11</v>
      </c>
      <c r="D18" s="20"/>
      <c r="E18" s="21"/>
      <c r="F18" s="22">
        <f>SUM(F10:F17)</f>
        <v>1500000</v>
      </c>
      <c r="G18" s="22">
        <f>SUM(G10:G17)</f>
        <v>1450000</v>
      </c>
      <c r="H18" s="23">
        <f>SUM(H10:H17)</f>
        <v>1900000</v>
      </c>
      <c r="I18" s="23">
        <f>SUM(I10:I17)</f>
        <v>2200000</v>
      </c>
    </row>
    <row r="19" spans="2:9" ht="13.5" thickBot="1" x14ac:dyDescent="0.25">
      <c r="B19" s="4"/>
      <c r="C19" s="24"/>
      <c r="D19" s="24"/>
      <c r="E19" s="25"/>
      <c r="F19" s="26"/>
      <c r="G19" s="27"/>
      <c r="H19" s="28"/>
      <c r="I19" s="28"/>
    </row>
    <row r="20" spans="2:9" x14ac:dyDescent="0.2">
      <c r="B20" s="4"/>
      <c r="C20" s="79" t="s">
        <v>12</v>
      </c>
      <c r="D20" s="80"/>
      <c r="E20" s="80"/>
      <c r="F20" s="79"/>
      <c r="G20" s="79"/>
      <c r="H20" s="82"/>
      <c r="I20" s="82"/>
    </row>
    <row r="21" spans="2:9" ht="13.5" thickBot="1" x14ac:dyDescent="0.25">
      <c r="B21" s="4"/>
      <c r="C21" s="81"/>
      <c r="D21" s="81"/>
      <c r="E21" s="81"/>
      <c r="F21" s="81"/>
      <c r="G21" s="81"/>
      <c r="H21" s="83"/>
      <c r="I21" s="83"/>
    </row>
    <row r="22" spans="2:9" x14ac:dyDescent="0.2">
      <c r="B22" s="4"/>
      <c r="C22" s="6" t="s">
        <v>13</v>
      </c>
      <c r="D22" s="3"/>
      <c r="E22" s="3"/>
      <c r="F22" s="12"/>
      <c r="G22" s="12"/>
      <c r="H22" s="9"/>
      <c r="I22" s="9"/>
    </row>
    <row r="23" spans="2:9" x14ac:dyDescent="0.2">
      <c r="B23" s="4"/>
      <c r="C23" s="6"/>
      <c r="D23" s="3"/>
      <c r="E23" s="3"/>
      <c r="F23" s="12"/>
      <c r="G23" s="12"/>
      <c r="H23" s="34"/>
      <c r="I23" s="34"/>
    </row>
    <row r="24" spans="2:9" x14ac:dyDescent="0.2">
      <c r="B24" s="61">
        <v>0.06</v>
      </c>
      <c r="C24" s="6" t="s">
        <v>14</v>
      </c>
      <c r="D24" s="3"/>
      <c r="E24" s="3"/>
      <c r="F24" s="12">
        <v>87000</v>
      </c>
      <c r="G24" s="12">
        <v>87000</v>
      </c>
      <c r="H24" s="34">
        <v>114000</v>
      </c>
      <c r="I24" s="34">
        <v>132000</v>
      </c>
    </row>
    <row r="25" spans="2:9" x14ac:dyDescent="0.2">
      <c r="B25" s="4"/>
      <c r="C25" s="29" t="s">
        <v>15</v>
      </c>
      <c r="D25" s="3"/>
      <c r="E25" s="3"/>
      <c r="F25" s="12"/>
      <c r="G25" s="12"/>
      <c r="H25" s="34"/>
      <c r="I25" s="34"/>
    </row>
    <row r="26" spans="2:9" x14ac:dyDescent="0.2">
      <c r="B26" s="4"/>
      <c r="C26" s="29" t="s">
        <v>16</v>
      </c>
      <c r="D26" s="3"/>
      <c r="E26" s="3"/>
      <c r="F26" s="12"/>
      <c r="G26" s="12"/>
      <c r="H26" s="34"/>
      <c r="I26" s="34"/>
    </row>
    <row r="27" spans="2:9" x14ac:dyDescent="0.2">
      <c r="B27" s="4"/>
      <c r="C27" s="29" t="s">
        <v>17</v>
      </c>
      <c r="D27" s="3"/>
      <c r="E27" s="3"/>
      <c r="F27" s="12"/>
      <c r="G27" s="12"/>
      <c r="H27" s="9"/>
      <c r="I27" s="9"/>
    </row>
    <row r="28" spans="2:9" x14ac:dyDescent="0.2">
      <c r="B28" s="4"/>
      <c r="C28" s="30"/>
      <c r="D28" s="31"/>
      <c r="E28" s="31"/>
      <c r="F28" s="32"/>
      <c r="G28" s="32"/>
      <c r="H28" s="33"/>
      <c r="I28" s="33"/>
    </row>
    <row r="29" spans="2:9" x14ac:dyDescent="0.2">
      <c r="B29" s="4"/>
      <c r="C29" s="3"/>
      <c r="D29" s="3"/>
      <c r="E29" s="3"/>
      <c r="F29" s="12"/>
      <c r="G29" s="12"/>
      <c r="H29" s="9"/>
      <c r="I29" s="9"/>
    </row>
    <row r="30" spans="2:9" x14ac:dyDescent="0.2">
      <c r="B30" s="61">
        <v>0.45</v>
      </c>
      <c r="C30" s="6" t="s">
        <v>63</v>
      </c>
      <c r="D30" s="3"/>
      <c r="E30" s="3"/>
      <c r="F30" s="12">
        <v>652500</v>
      </c>
      <c r="G30" s="12">
        <v>652500</v>
      </c>
      <c r="H30" s="9">
        <f>B30*H18+62000</f>
        <v>917000</v>
      </c>
      <c r="I30" s="9">
        <f>I18*B30+62000</f>
        <v>1052000</v>
      </c>
    </row>
    <row r="31" spans="2:9" x14ac:dyDescent="0.2">
      <c r="B31" s="4"/>
      <c r="C31" s="11" t="s">
        <v>18</v>
      </c>
      <c r="D31" s="3"/>
      <c r="E31" s="3"/>
      <c r="F31" s="12"/>
      <c r="G31" s="12"/>
      <c r="H31" s="9"/>
      <c r="I31" s="9"/>
    </row>
    <row r="32" spans="2:9" x14ac:dyDescent="0.2">
      <c r="B32" s="4"/>
      <c r="C32" s="11" t="s">
        <v>19</v>
      </c>
      <c r="D32" s="3"/>
      <c r="E32" s="3"/>
      <c r="F32" s="12"/>
      <c r="G32" s="12"/>
      <c r="H32" s="9"/>
      <c r="I32" s="9"/>
    </row>
    <row r="33" spans="2:9" x14ac:dyDescent="0.2">
      <c r="B33" s="4"/>
      <c r="C33" s="11" t="s">
        <v>20</v>
      </c>
      <c r="D33" s="3"/>
      <c r="E33" s="3"/>
      <c r="F33" s="12"/>
      <c r="G33" s="12"/>
      <c r="H33" s="9"/>
      <c r="I33" s="9"/>
    </row>
    <row r="34" spans="2:9" x14ac:dyDescent="0.2">
      <c r="B34" s="4"/>
      <c r="C34" s="11" t="s">
        <v>21</v>
      </c>
      <c r="D34" s="3"/>
      <c r="E34" s="3"/>
      <c r="F34" s="12"/>
      <c r="G34" s="12"/>
      <c r="H34" s="9"/>
      <c r="I34" s="9"/>
    </row>
    <row r="35" spans="2:9" x14ac:dyDescent="0.2">
      <c r="B35" s="4"/>
      <c r="C35" s="11" t="s">
        <v>22</v>
      </c>
      <c r="D35" s="3"/>
      <c r="E35" s="3"/>
      <c r="F35" s="12"/>
      <c r="G35" s="12"/>
      <c r="H35" s="9"/>
      <c r="I35" s="9"/>
    </row>
    <row r="36" spans="2:9" x14ac:dyDescent="0.2">
      <c r="B36" s="4"/>
      <c r="C36" s="11" t="s">
        <v>23</v>
      </c>
      <c r="D36" s="3"/>
      <c r="E36" s="3"/>
      <c r="F36" s="12"/>
      <c r="G36" s="12"/>
      <c r="H36" s="9"/>
      <c r="I36" s="9"/>
    </row>
    <row r="37" spans="2:9" x14ac:dyDescent="0.2">
      <c r="B37" s="4"/>
      <c r="C37" s="11" t="s">
        <v>24</v>
      </c>
      <c r="D37" s="3"/>
      <c r="E37" s="3"/>
      <c r="F37" s="12"/>
      <c r="G37" s="12"/>
      <c r="H37" s="9"/>
      <c r="I37" s="9"/>
    </row>
    <row r="38" spans="2:9" x14ac:dyDescent="0.2">
      <c r="B38" s="4"/>
      <c r="C38" s="11" t="s">
        <v>25</v>
      </c>
      <c r="D38" s="3"/>
      <c r="E38" s="3"/>
      <c r="F38" s="12"/>
      <c r="G38" s="12"/>
      <c r="H38" s="9"/>
      <c r="I38" s="9"/>
    </row>
    <row r="39" spans="2:9" x14ac:dyDescent="0.2">
      <c r="B39" s="4"/>
      <c r="C39" s="11" t="s">
        <v>26</v>
      </c>
      <c r="D39" s="3"/>
      <c r="E39" s="3"/>
      <c r="F39" s="12"/>
      <c r="G39" s="12"/>
      <c r="H39" s="9"/>
      <c r="I39" s="9"/>
    </row>
    <row r="40" spans="2:9" x14ac:dyDescent="0.2">
      <c r="B40" s="4"/>
      <c r="C40" s="11" t="s">
        <v>27</v>
      </c>
      <c r="D40" s="3"/>
      <c r="E40" s="3"/>
      <c r="F40" s="12"/>
      <c r="G40" s="12"/>
      <c r="H40" s="9"/>
      <c r="I40" s="9"/>
    </row>
    <row r="41" spans="2:9" x14ac:dyDescent="0.2">
      <c r="B41" s="4"/>
      <c r="C41" s="11" t="s">
        <v>28</v>
      </c>
      <c r="D41" s="3"/>
      <c r="E41" s="3"/>
      <c r="F41" s="12"/>
      <c r="G41" s="12"/>
      <c r="H41" s="9"/>
      <c r="I41" s="9"/>
    </row>
    <row r="42" spans="2:9" x14ac:dyDescent="0.2">
      <c r="B42" s="4"/>
      <c r="C42" s="11" t="s">
        <v>29</v>
      </c>
      <c r="D42" s="3"/>
      <c r="E42" s="3"/>
      <c r="F42" s="12"/>
      <c r="G42" s="12"/>
      <c r="H42" s="9"/>
      <c r="I42" s="9"/>
    </row>
    <row r="43" spans="2:9" x14ac:dyDescent="0.2">
      <c r="B43" s="4"/>
      <c r="C43" s="11" t="s">
        <v>30</v>
      </c>
      <c r="D43" s="3"/>
      <c r="E43" s="3"/>
      <c r="F43" s="12"/>
      <c r="G43" s="12"/>
      <c r="H43" s="9"/>
      <c r="I43" s="9"/>
    </row>
    <row r="44" spans="2:9" x14ac:dyDescent="0.2">
      <c r="B44" s="4"/>
      <c r="C44" s="11" t="s">
        <v>31</v>
      </c>
      <c r="D44" s="3"/>
      <c r="E44" s="3"/>
      <c r="F44" s="12"/>
      <c r="G44" s="12"/>
      <c r="H44" s="9"/>
      <c r="I44" s="9"/>
    </row>
    <row r="45" spans="2:9" x14ac:dyDescent="0.2">
      <c r="B45" s="4"/>
      <c r="C45" s="11" t="s">
        <v>32</v>
      </c>
      <c r="D45" s="3"/>
      <c r="E45" s="3"/>
      <c r="F45" s="12"/>
      <c r="G45" s="12"/>
      <c r="H45" s="9"/>
      <c r="I45" s="9"/>
    </row>
    <row r="46" spans="2:9" x14ac:dyDescent="0.2">
      <c r="B46" s="4"/>
      <c r="C46" s="11" t="s">
        <v>33</v>
      </c>
      <c r="D46" s="3"/>
      <c r="E46" s="3"/>
      <c r="F46" s="12"/>
      <c r="G46" s="12"/>
      <c r="H46" s="9"/>
      <c r="I46" s="9"/>
    </row>
    <row r="47" spans="2:9" x14ac:dyDescent="0.2">
      <c r="B47" s="4"/>
      <c r="C47" s="11" t="s">
        <v>34</v>
      </c>
      <c r="D47" s="3"/>
      <c r="E47" s="3"/>
      <c r="F47" s="12"/>
      <c r="G47" s="12"/>
      <c r="H47" s="9"/>
      <c r="I47" s="9"/>
    </row>
    <row r="48" spans="2:9" x14ac:dyDescent="0.2">
      <c r="B48" s="4"/>
      <c r="C48" s="11" t="s">
        <v>35</v>
      </c>
      <c r="D48" s="3"/>
      <c r="E48" s="3"/>
      <c r="F48" s="12"/>
      <c r="G48" s="12"/>
      <c r="H48" s="9"/>
      <c r="I48" s="9"/>
    </row>
    <row r="49" spans="2:9" x14ac:dyDescent="0.2">
      <c r="B49" s="4"/>
      <c r="C49" s="11" t="s">
        <v>36</v>
      </c>
      <c r="D49" s="3"/>
      <c r="E49" s="3"/>
      <c r="F49" s="12"/>
      <c r="G49" s="12"/>
      <c r="H49" s="9"/>
      <c r="I49" s="9"/>
    </row>
    <row r="50" spans="2:9" x14ac:dyDescent="0.2">
      <c r="B50" s="4"/>
      <c r="C50" s="11" t="s">
        <v>37</v>
      </c>
      <c r="D50" s="3"/>
      <c r="E50" s="3"/>
      <c r="F50" s="12"/>
      <c r="G50" s="12"/>
      <c r="H50" s="9"/>
      <c r="I50" s="9"/>
    </row>
    <row r="51" spans="2:9" x14ac:dyDescent="0.2">
      <c r="B51" s="4"/>
      <c r="C51" s="3"/>
      <c r="D51" s="3"/>
      <c r="E51" s="3"/>
      <c r="F51" s="12"/>
      <c r="G51" s="12"/>
      <c r="H51" s="9"/>
      <c r="I51" s="9"/>
    </row>
    <row r="52" spans="2:9" x14ac:dyDescent="0.2">
      <c r="B52" s="61">
        <v>0.01</v>
      </c>
      <c r="C52" s="6" t="s">
        <v>61</v>
      </c>
      <c r="D52" s="3"/>
      <c r="E52" s="3"/>
      <c r="F52" s="12">
        <v>14500</v>
      </c>
      <c r="G52" s="12">
        <v>14500</v>
      </c>
      <c r="H52" s="9">
        <v>19000</v>
      </c>
      <c r="I52" s="9">
        <v>22000</v>
      </c>
    </row>
    <row r="53" spans="2:9" x14ac:dyDescent="0.2">
      <c r="B53" s="4"/>
      <c r="C53" s="3"/>
      <c r="D53" s="3"/>
      <c r="E53" s="3"/>
      <c r="F53" s="12"/>
      <c r="G53" s="12"/>
      <c r="H53" s="9"/>
      <c r="I53" s="9"/>
    </row>
    <row r="54" spans="2:9" x14ac:dyDescent="0.2">
      <c r="B54" s="4"/>
      <c r="C54" s="6" t="s">
        <v>38</v>
      </c>
      <c r="D54" s="3"/>
      <c r="E54" s="3"/>
      <c r="F54" s="12">
        <v>570000</v>
      </c>
      <c r="G54" s="12">
        <v>445000</v>
      </c>
      <c r="H54" s="9">
        <v>460000</v>
      </c>
      <c r="I54" s="9">
        <v>460000</v>
      </c>
    </row>
    <row r="55" spans="2:9" x14ac:dyDescent="0.2">
      <c r="B55" s="4"/>
      <c r="C55" s="11" t="s">
        <v>39</v>
      </c>
      <c r="D55" s="3"/>
      <c r="E55" s="3"/>
      <c r="F55" s="12"/>
      <c r="G55" s="12"/>
      <c r="H55" s="9"/>
      <c r="I55" s="9"/>
    </row>
    <row r="56" spans="2:9" x14ac:dyDescent="0.2">
      <c r="B56" s="4"/>
      <c r="C56" s="11" t="s">
        <v>40</v>
      </c>
      <c r="D56" s="3"/>
      <c r="E56" s="3"/>
      <c r="F56" s="12"/>
      <c r="G56" s="12"/>
      <c r="H56" s="9"/>
      <c r="I56" s="9"/>
    </row>
    <row r="57" spans="2:9" x14ac:dyDescent="0.2">
      <c r="B57" s="4"/>
      <c r="C57" s="11" t="s">
        <v>41</v>
      </c>
      <c r="D57" s="3"/>
      <c r="E57" s="3"/>
      <c r="F57" s="12"/>
      <c r="G57" s="12"/>
      <c r="H57" s="9"/>
      <c r="I57" s="9"/>
    </row>
    <row r="58" spans="2:9" x14ac:dyDescent="0.2">
      <c r="B58" s="4"/>
      <c r="C58" s="11" t="s">
        <v>42</v>
      </c>
      <c r="D58" s="3"/>
      <c r="E58" s="3"/>
      <c r="F58" s="12"/>
      <c r="G58" s="12"/>
      <c r="H58" s="9"/>
      <c r="I58" s="9"/>
    </row>
    <row r="59" spans="2:9" x14ac:dyDescent="0.2">
      <c r="B59" s="4"/>
      <c r="C59" s="3"/>
      <c r="D59" s="3"/>
      <c r="E59" s="3"/>
      <c r="F59" s="12"/>
      <c r="G59" s="12"/>
      <c r="H59" s="9"/>
      <c r="I59" s="9"/>
    </row>
    <row r="60" spans="2:9" x14ac:dyDescent="0.2">
      <c r="B60" s="4"/>
      <c r="C60" s="6" t="s">
        <v>43</v>
      </c>
      <c r="D60" s="3"/>
      <c r="E60" s="3"/>
      <c r="F60" s="12">
        <v>150000</v>
      </c>
      <c r="G60" s="12">
        <v>120000</v>
      </c>
      <c r="H60" s="9">
        <v>102000</v>
      </c>
      <c r="I60" s="9">
        <v>88000</v>
      </c>
    </row>
    <row r="61" spans="2:9" x14ac:dyDescent="0.2">
      <c r="B61" s="4"/>
      <c r="C61" s="6"/>
      <c r="D61" s="3"/>
      <c r="E61" s="3"/>
      <c r="F61" s="12"/>
      <c r="G61" s="12"/>
      <c r="H61" s="9"/>
      <c r="I61" s="9"/>
    </row>
    <row r="62" spans="2:9" x14ac:dyDescent="0.2">
      <c r="B62" s="4"/>
      <c r="C62" s="3"/>
      <c r="D62" s="3"/>
      <c r="E62" s="3"/>
      <c r="F62" s="12"/>
      <c r="G62" s="12"/>
      <c r="H62" s="9"/>
      <c r="I62" s="9"/>
    </row>
    <row r="63" spans="2:9" x14ac:dyDescent="0.2">
      <c r="B63" s="4"/>
      <c r="C63" s="6" t="s">
        <v>44</v>
      </c>
      <c r="D63" s="3"/>
      <c r="E63" s="3"/>
      <c r="F63" s="12">
        <v>10200</v>
      </c>
      <c r="G63" s="12">
        <v>8000</v>
      </c>
      <c r="H63" s="9">
        <v>6165</v>
      </c>
      <c r="I63" s="9">
        <v>6000</v>
      </c>
    </row>
    <row r="64" spans="2:9" x14ac:dyDescent="0.2">
      <c r="B64" s="4"/>
      <c r="C64" s="11" t="s">
        <v>45</v>
      </c>
      <c r="D64" s="3"/>
      <c r="E64" s="3"/>
      <c r="F64" s="12"/>
      <c r="G64" s="12"/>
      <c r="H64" s="9"/>
      <c r="I64" s="9"/>
    </row>
    <row r="65" spans="2:9" x14ac:dyDescent="0.2">
      <c r="B65" s="4"/>
      <c r="C65" s="11"/>
      <c r="D65" s="3"/>
      <c r="E65" s="3"/>
      <c r="F65" s="12"/>
      <c r="G65" s="12"/>
      <c r="H65" s="9"/>
      <c r="I65" s="9"/>
    </row>
    <row r="66" spans="2:9" x14ac:dyDescent="0.2">
      <c r="B66" s="4"/>
      <c r="C66" s="3"/>
      <c r="D66" s="3"/>
      <c r="E66" s="3"/>
      <c r="F66" s="12"/>
      <c r="G66" s="12"/>
      <c r="H66" s="34"/>
      <c r="I66" s="34"/>
    </row>
    <row r="67" spans="2:9" x14ac:dyDescent="0.2">
      <c r="B67" s="4"/>
      <c r="C67" s="6" t="s">
        <v>46</v>
      </c>
      <c r="D67" s="3"/>
      <c r="E67" s="3"/>
      <c r="F67" s="12">
        <v>0</v>
      </c>
      <c r="G67" s="12">
        <v>0</v>
      </c>
      <c r="H67" s="34">
        <v>0</v>
      </c>
      <c r="I67" s="34">
        <v>0</v>
      </c>
    </row>
    <row r="68" spans="2:9" x14ac:dyDescent="0.2">
      <c r="B68" s="4"/>
      <c r="C68" s="35"/>
      <c r="D68" s="15"/>
      <c r="E68" s="15"/>
      <c r="F68" s="16"/>
      <c r="G68" s="16"/>
      <c r="H68" s="18"/>
      <c r="I68" s="18"/>
    </row>
    <row r="69" spans="2:9" x14ac:dyDescent="0.2">
      <c r="B69" s="4"/>
      <c r="C69" s="19" t="s">
        <v>47</v>
      </c>
      <c r="D69" s="21"/>
      <c r="E69" s="21"/>
      <c r="F69" s="22">
        <f>F67+F63+F60+F54+F52+F30+F24</f>
        <v>1484200</v>
      </c>
      <c r="G69" s="22">
        <f t="shared" ref="G69:I69" si="0">G67+G63+G60+G54+G52+G30+G24</f>
        <v>1327000</v>
      </c>
      <c r="H69" s="22">
        <f t="shared" si="0"/>
        <v>1618165</v>
      </c>
      <c r="I69" s="22">
        <f t="shared" si="0"/>
        <v>1760000</v>
      </c>
    </row>
    <row r="70" spans="2:9" x14ac:dyDescent="0.2">
      <c r="B70" s="4"/>
      <c r="C70" s="25"/>
      <c r="D70" s="25"/>
      <c r="E70" s="25"/>
      <c r="F70" s="36"/>
      <c r="G70" s="36"/>
      <c r="H70" s="37"/>
      <c r="I70" s="37"/>
    </row>
    <row r="71" spans="2:9" x14ac:dyDescent="0.2">
      <c r="B71" s="4"/>
      <c r="C71" s="6"/>
      <c r="D71" s="3"/>
      <c r="E71" s="3"/>
      <c r="F71" s="12"/>
      <c r="G71" s="12"/>
      <c r="H71" s="34"/>
      <c r="I71" s="34"/>
    </row>
    <row r="72" spans="2:9" x14ac:dyDescent="0.2">
      <c r="B72" s="4"/>
      <c r="C72" s="6"/>
      <c r="D72" s="3"/>
      <c r="E72" s="3"/>
      <c r="F72" s="12"/>
      <c r="G72" s="12"/>
      <c r="H72" s="34"/>
      <c r="I72" s="34"/>
    </row>
    <row r="73" spans="2:9" x14ac:dyDescent="0.2">
      <c r="B73" s="4"/>
      <c r="C73" s="11"/>
      <c r="D73" s="3"/>
      <c r="E73" s="3"/>
      <c r="F73" s="12"/>
      <c r="G73" s="12"/>
      <c r="H73" s="34"/>
      <c r="I73" s="34"/>
    </row>
    <row r="74" spans="2:9" ht="13.5" thickBot="1" x14ac:dyDescent="0.25">
      <c r="B74" s="4"/>
      <c r="C74" s="38" t="s">
        <v>48</v>
      </c>
      <c r="D74" s="2"/>
      <c r="E74" s="2"/>
      <c r="F74" s="39"/>
      <c r="G74" s="39"/>
      <c r="H74" s="40"/>
      <c r="I74" s="40"/>
    </row>
    <row r="75" spans="2:9" ht="13.5" thickTop="1" x14ac:dyDescent="0.2">
      <c r="B75" s="4"/>
      <c r="C75" s="71" t="s">
        <v>64</v>
      </c>
      <c r="D75" s="72"/>
      <c r="E75" s="73"/>
      <c r="F75" s="77">
        <f>F18-F69</f>
        <v>15800</v>
      </c>
      <c r="G75" s="77">
        <f t="shared" ref="G75:I75" si="1">G18-G69</f>
        <v>123000</v>
      </c>
      <c r="H75" s="77">
        <f t="shared" si="1"/>
        <v>281835</v>
      </c>
      <c r="I75" s="77">
        <f t="shared" si="1"/>
        <v>440000</v>
      </c>
    </row>
    <row r="76" spans="2:9" ht="13.5" thickBot="1" x14ac:dyDescent="0.25">
      <c r="B76" s="4"/>
      <c r="C76" s="74"/>
      <c r="D76" s="75"/>
      <c r="E76" s="76"/>
      <c r="F76" s="78"/>
      <c r="G76" s="78"/>
      <c r="H76" s="78"/>
      <c r="I76" s="78"/>
    </row>
    <row r="77" spans="2:9" ht="13.5" thickTop="1" x14ac:dyDescent="0.2">
      <c r="B77" s="3"/>
      <c r="C77" s="41"/>
      <c r="D77" s="41"/>
      <c r="E77" s="41"/>
      <c r="F77" s="41"/>
      <c r="G77" s="41"/>
      <c r="H77" s="41"/>
    </row>
    <row r="78" spans="2:9" x14ac:dyDescent="0.2">
      <c r="B78" s="3"/>
      <c r="C78" s="42" t="s">
        <v>49</v>
      </c>
      <c r="D78" s="41"/>
      <c r="E78" s="41"/>
      <c r="F78" s="41"/>
      <c r="G78" s="41"/>
      <c r="H78" s="41"/>
    </row>
    <row r="80" spans="2:9" x14ac:dyDescent="0.2">
      <c r="C80" s="45" t="s">
        <v>50</v>
      </c>
      <c r="D80" s="45"/>
      <c r="E80" s="45"/>
      <c r="F80" s="45"/>
      <c r="G80" s="45"/>
      <c r="H80" s="45"/>
      <c r="I80" s="45"/>
    </row>
    <row r="81" spans="2:9" x14ac:dyDescent="0.2">
      <c r="C81" s="45" t="s">
        <v>58</v>
      </c>
      <c r="D81" s="45"/>
      <c r="E81" s="45"/>
      <c r="F81" s="45"/>
      <c r="G81" s="45"/>
      <c r="H81" s="45"/>
      <c r="I81" s="45"/>
    </row>
    <row r="82" spans="2:9" x14ac:dyDescent="0.2">
      <c r="B82" s="43"/>
    </row>
    <row r="83" spans="2:9" x14ac:dyDescent="0.2">
      <c r="B83" s="44"/>
    </row>
  </sheetData>
  <mergeCells count="20">
    <mergeCell ref="I5:I6"/>
    <mergeCell ref="I7:I8"/>
    <mergeCell ref="I20:I21"/>
    <mergeCell ref="I75:I76"/>
    <mergeCell ref="C7:E8"/>
    <mergeCell ref="F7:F8"/>
    <mergeCell ref="G7:G8"/>
    <mergeCell ref="H7:H8"/>
    <mergeCell ref="C1:H1"/>
    <mergeCell ref="F5:F6"/>
    <mergeCell ref="G5:G6"/>
    <mergeCell ref="H5:H6"/>
    <mergeCell ref="C75:E76"/>
    <mergeCell ref="F75:F76"/>
    <mergeCell ref="G75:G76"/>
    <mergeCell ref="H75:H76"/>
    <mergeCell ref="C20:E21"/>
    <mergeCell ref="F20:F21"/>
    <mergeCell ref="G20:G21"/>
    <mergeCell ref="H20:H21"/>
  </mergeCells>
  <phoneticPr fontId="2"/>
  <pageMargins left="1.3" right="0.39370078740157483" top="0.71" bottom="0" header="0.11811023622047245" footer="0"/>
  <pageSetup paperSize="9" scale="65" orientation="portrait" horizontalDpi="4294967292" verticalDpi="4294967292" r:id="rId1"/>
  <headerFooter alignWithMargins="0">
    <oddHeader>&amp;L&amp;G&amp;R&amp;D</oddHeader>
    <oddFooter>&amp;RJe rédige mon projet : compte de résultat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>
      <selection activeCell="D22" sqref="D22:D23"/>
    </sheetView>
  </sheetViews>
  <sheetFormatPr baseColWidth="10" defaultColWidth="9.875" defaultRowHeight="12.75" x14ac:dyDescent="0.2"/>
  <cols>
    <col min="1" max="1" width="2.875" style="45" customWidth="1"/>
    <col min="2" max="2" width="9.875" style="45" customWidth="1"/>
    <col min="3" max="3" width="26.75" style="45" customWidth="1"/>
    <col min="4" max="4" width="11.625" style="45" customWidth="1"/>
    <col min="5" max="5" width="9.875" style="45" customWidth="1"/>
    <col min="6" max="6" width="10.75" style="45" customWidth="1"/>
    <col min="7" max="7" width="13.875" style="45" hidden="1" customWidth="1"/>
    <col min="8" max="16384" width="9.875" style="45"/>
  </cols>
  <sheetData>
    <row r="1" spans="2:8" ht="18.75" thickTop="1" x14ac:dyDescent="0.25">
      <c r="B1" s="90" t="s">
        <v>51</v>
      </c>
      <c r="C1" s="91"/>
      <c r="D1" s="91"/>
      <c r="E1" s="91"/>
      <c r="F1" s="91"/>
      <c r="G1" s="92"/>
      <c r="H1" s="46"/>
    </row>
    <row r="2" spans="2:8" ht="13.5" thickBot="1" x14ac:dyDescent="0.25">
      <c r="B2" s="47"/>
      <c r="C2" s="48"/>
      <c r="D2" s="48"/>
      <c r="E2" s="48"/>
      <c r="F2" s="48"/>
      <c r="G2" s="49"/>
      <c r="H2" s="46"/>
    </row>
    <row r="3" spans="2:8" ht="13.5" thickTop="1" x14ac:dyDescent="0.2">
      <c r="B3" s="50"/>
      <c r="C3" s="50"/>
      <c r="D3" s="50"/>
      <c r="E3" s="50"/>
      <c r="F3" s="50"/>
      <c r="G3" s="50"/>
    </row>
    <row r="4" spans="2:8" x14ac:dyDescent="0.2">
      <c r="B4" s="50"/>
      <c r="C4" s="50"/>
      <c r="D4" s="50"/>
      <c r="E4" s="50"/>
      <c r="F4" s="50"/>
      <c r="G4" s="50"/>
    </row>
    <row r="5" spans="2:8" x14ac:dyDescent="0.2">
      <c r="B5" s="50"/>
      <c r="C5" s="50"/>
      <c r="D5" s="50"/>
      <c r="E5" s="50"/>
      <c r="F5" s="50"/>
      <c r="G5" s="50"/>
    </row>
    <row r="8" spans="2:8" ht="13.5" thickBot="1" x14ac:dyDescent="0.25"/>
    <row r="9" spans="2:8" ht="13.5" thickTop="1" x14ac:dyDescent="0.2">
      <c r="D9" s="93" t="s">
        <v>1</v>
      </c>
      <c r="E9" s="93" t="s">
        <v>2</v>
      </c>
      <c r="F9" s="93" t="s">
        <v>3</v>
      </c>
    </row>
    <row r="10" spans="2:8" ht="13.5" thickBot="1" x14ac:dyDescent="0.25">
      <c r="D10" s="97"/>
      <c r="E10" s="97"/>
      <c r="F10" s="97"/>
    </row>
    <row r="11" spans="2:8" ht="13.5" thickTop="1" x14ac:dyDescent="0.2">
      <c r="C11" s="51"/>
      <c r="D11" s="51"/>
      <c r="E11" s="51"/>
      <c r="F11" s="51"/>
    </row>
    <row r="12" spans="2:8" x14ac:dyDescent="0.2">
      <c r="C12" s="52" t="s">
        <v>52</v>
      </c>
      <c r="D12" s="53">
        <f>'Compte de résultat'!F18</f>
        <v>1500000</v>
      </c>
      <c r="E12" s="53">
        <f>'Compte de résultat'!G18</f>
        <v>1450000</v>
      </c>
      <c r="F12" s="53">
        <f>'Compte de résultat'!H18</f>
        <v>1900000</v>
      </c>
    </row>
    <row r="13" spans="2:8" x14ac:dyDescent="0.2">
      <c r="C13" s="54"/>
      <c r="D13" s="54"/>
      <c r="E13" s="54"/>
      <c r="F13" s="54"/>
    </row>
    <row r="14" spans="2:8" x14ac:dyDescent="0.2">
      <c r="C14" s="56" t="s">
        <v>53</v>
      </c>
      <c r="D14" s="57">
        <f>'Compte de résultat'!F24</f>
        <v>87000</v>
      </c>
      <c r="E14" s="57">
        <f>'Compte de résultat'!G24</f>
        <v>87000</v>
      </c>
      <c r="F14" s="57">
        <f>'Compte de résultat'!H24</f>
        <v>114000</v>
      </c>
    </row>
    <row r="15" spans="2:8" x14ac:dyDescent="0.2">
      <c r="C15" s="54"/>
      <c r="D15" s="54"/>
      <c r="E15" s="54"/>
      <c r="F15" s="54"/>
    </row>
    <row r="16" spans="2:8" x14ac:dyDescent="0.2">
      <c r="C16" s="56" t="s">
        <v>54</v>
      </c>
      <c r="D16" s="57">
        <f>D12-D14</f>
        <v>1413000</v>
      </c>
      <c r="E16" s="57">
        <f>E12-E14</f>
        <v>1363000</v>
      </c>
      <c r="F16" s="57">
        <f>F12-F14</f>
        <v>1786000</v>
      </c>
    </row>
    <row r="17" spans="3:10" x14ac:dyDescent="0.2">
      <c r="C17" s="54"/>
      <c r="D17" s="55"/>
      <c r="E17" s="54"/>
      <c r="F17" s="54"/>
    </row>
    <row r="18" spans="3:10" x14ac:dyDescent="0.2">
      <c r="C18" s="56" t="s">
        <v>55</v>
      </c>
      <c r="D18" s="58">
        <f>IF(D12=0,0,D16/D12)</f>
        <v>0.94199999999999995</v>
      </c>
      <c r="E18" s="58">
        <f>IF(E12=0,0,E16/E12)</f>
        <v>0.94</v>
      </c>
      <c r="F18" s="58">
        <f>IF(F12=0,0,F16/F12)</f>
        <v>0.94</v>
      </c>
    </row>
    <row r="19" spans="3:10" x14ac:dyDescent="0.2">
      <c r="C19" s="54"/>
      <c r="D19" s="55"/>
      <c r="E19" s="54"/>
      <c r="F19" s="54"/>
    </row>
    <row r="20" spans="3:10" x14ac:dyDescent="0.2">
      <c r="C20" s="52" t="s">
        <v>56</v>
      </c>
      <c r="D20" s="53">
        <f>'Compte de résultat'!F69-'Compte de résultat'!F24</f>
        <v>1397200</v>
      </c>
      <c r="E20" s="53">
        <f>'Compte de résultat'!G69-'Compte de résultat'!G24</f>
        <v>1240000</v>
      </c>
      <c r="F20" s="53">
        <f>'Compte de résultat'!H69-'Compte de résultat'!H24</f>
        <v>1504165</v>
      </c>
    </row>
    <row r="21" spans="3:10" ht="13.5" thickBot="1" x14ac:dyDescent="0.25">
      <c r="C21" s="59"/>
      <c r="D21" s="60" t="s">
        <v>60</v>
      </c>
      <c r="E21" s="59"/>
      <c r="F21" s="59"/>
    </row>
    <row r="22" spans="3:10" ht="13.5" thickTop="1" x14ac:dyDescent="0.2">
      <c r="C22" s="93" t="s">
        <v>57</v>
      </c>
      <c r="D22" s="95">
        <f>IF(D20=0,0,D20/D18)</f>
        <v>1483227.1762208068</v>
      </c>
      <c r="E22" s="95">
        <f>IF(E20=0,0,E20/E18)</f>
        <v>1319148.9361702129</v>
      </c>
      <c r="F22" s="95">
        <f>IF(F20=0,0,F20/F18)</f>
        <v>1600175.5319148938</v>
      </c>
      <c r="J22" s="50"/>
    </row>
    <row r="23" spans="3:10" ht="13.5" thickBot="1" x14ac:dyDescent="0.25">
      <c r="C23" s="94"/>
      <c r="D23" s="96"/>
      <c r="E23" s="96"/>
      <c r="F23" s="96"/>
    </row>
    <row r="24" spans="3:10" ht="13.5" thickTop="1" x14ac:dyDescent="0.2"/>
  </sheetData>
  <mergeCells count="8">
    <mergeCell ref="B1:G1"/>
    <mergeCell ref="C22:C23"/>
    <mergeCell ref="D22:D23"/>
    <mergeCell ref="E22:E23"/>
    <mergeCell ref="F22:F23"/>
    <mergeCell ref="D9:D10"/>
    <mergeCell ref="E9:E10"/>
    <mergeCell ref="F9:F10"/>
  </mergeCells>
  <phoneticPr fontId="2"/>
  <pageMargins left="1.68" right="0.78740157499999996" top="1.22" bottom="0.984251969" header="0.34" footer="0.33"/>
  <pageSetup paperSize="9" orientation="landscape" horizontalDpi="4294967292" verticalDpi="4294967292" r:id="rId1"/>
  <headerFooter alignWithMargins="0">
    <oddHeader>&amp;L&amp;G&amp;R&amp;D</oddHeader>
    <oddFooter>&amp;RJe rédige mon projet : seuil de rentabilité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 de résultat</vt:lpstr>
      <vt:lpstr>Seuil de rentabilité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 Rotureau</dc:creator>
  <cp:keywords>Compte de résultat</cp:keywords>
  <cp:lastModifiedBy>utilisateur afgros</cp:lastModifiedBy>
  <cp:lastPrinted>2016-10-05T13:18:20Z</cp:lastPrinted>
  <dcterms:created xsi:type="dcterms:W3CDTF">2007-02-27T19:07:51Z</dcterms:created>
  <dcterms:modified xsi:type="dcterms:W3CDTF">2016-10-13T08:45:05Z</dcterms:modified>
</cp:coreProperties>
</file>