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20C8703B-CB09-4895-8B39-6BAD634C5DA7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6" i="2"/>
  <c r="E27" i="2"/>
  <c r="J27" i="2" s="1"/>
  <c r="E28" i="2"/>
  <c r="J28" i="2" s="1"/>
  <c r="E29" i="2"/>
  <c r="J29" i="2" s="1"/>
  <c r="E30" i="2"/>
  <c r="J30" i="2" s="1"/>
  <c r="E31" i="2"/>
  <c r="E32" i="2"/>
  <c r="E33" i="2"/>
  <c r="E34" i="2"/>
  <c r="E35" i="2"/>
  <c r="J35" i="2" s="1"/>
  <c r="E36" i="2"/>
  <c r="J36" i="2" s="1"/>
  <c r="J25" i="2"/>
  <c r="N25" i="2" s="1"/>
  <c r="J26" i="2"/>
  <c r="J31" i="2"/>
  <c r="J32" i="2"/>
  <c r="J33" i="2"/>
  <c r="J34" i="2"/>
  <c r="N21" i="2"/>
  <c r="G25" i="2"/>
  <c r="G26" i="2"/>
  <c r="G27" i="2"/>
  <c r="G28" i="2"/>
  <c r="G29" i="2"/>
  <c r="G30" i="2"/>
  <c r="G31" i="2"/>
  <c r="G32" i="2"/>
  <c r="G33" i="2"/>
  <c r="G34" i="2"/>
  <c r="G35" i="2"/>
  <c r="G36" i="2"/>
  <c r="N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N23" i="2" s="1"/>
  <c r="K24" i="2"/>
  <c r="K25" i="2"/>
  <c r="K26" i="2"/>
  <c r="K27" i="2"/>
  <c r="K28" i="2"/>
  <c r="K29" i="2"/>
  <c r="K30" i="2"/>
  <c r="K31" i="2"/>
  <c r="N31" i="2" s="1"/>
  <c r="K32" i="2"/>
  <c r="K33" i="2"/>
  <c r="K34" i="2"/>
  <c r="K35" i="2"/>
  <c r="K36" i="2"/>
  <c r="K37" i="2"/>
  <c r="K10" i="2"/>
  <c r="G24" i="2"/>
  <c r="E24" i="2"/>
  <c r="G23" i="2"/>
  <c r="E23" i="2"/>
  <c r="J23" i="2" s="1"/>
  <c r="G22" i="2"/>
  <c r="E22" i="2"/>
  <c r="G21" i="2"/>
  <c r="E21" i="2"/>
  <c r="G20" i="2"/>
  <c r="E20" i="2"/>
  <c r="G19" i="2"/>
  <c r="E19" i="2"/>
  <c r="J19" i="2" s="1"/>
  <c r="G18" i="2"/>
  <c r="E18" i="2"/>
  <c r="G17" i="2"/>
  <c r="E17" i="2"/>
  <c r="G16" i="2"/>
  <c r="E16" i="2"/>
  <c r="G15" i="2"/>
  <c r="E15" i="2"/>
  <c r="G14" i="2"/>
  <c r="E14" i="2"/>
  <c r="G13" i="2"/>
  <c r="E13" i="2"/>
  <c r="J13" i="2" s="1"/>
  <c r="G12" i="2"/>
  <c r="E12" i="2"/>
  <c r="G11" i="2"/>
  <c r="E11" i="2"/>
  <c r="G10" i="2"/>
  <c r="E10" i="2"/>
  <c r="T19" i="1"/>
  <c r="S19" i="1"/>
  <c r="J8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G8" i="1"/>
  <c r="G9" i="1"/>
  <c r="G10" i="1"/>
  <c r="J10" i="1" s="1"/>
  <c r="G11" i="1"/>
  <c r="J11" i="1" s="1"/>
  <c r="G12" i="1"/>
  <c r="J12" i="1" s="1"/>
  <c r="G13" i="1"/>
  <c r="J13" i="1" s="1"/>
  <c r="G14" i="1"/>
  <c r="G15" i="1"/>
  <c r="G16" i="1"/>
  <c r="J16" i="1" s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G7" i="1"/>
  <c r="J7" i="1" s="1"/>
  <c r="E7" i="1"/>
  <c r="J17" i="2" l="1"/>
  <c r="N17" i="2" s="1"/>
  <c r="N19" i="2"/>
  <c r="N35" i="2"/>
  <c r="N27" i="2"/>
  <c r="N34" i="2"/>
  <c r="N26" i="2"/>
  <c r="N33" i="2"/>
  <c r="N32" i="2"/>
  <c r="N30" i="2"/>
  <c r="N29" i="2"/>
  <c r="N36" i="2"/>
  <c r="N28" i="2"/>
  <c r="J15" i="2"/>
  <c r="N15" i="2" s="1"/>
  <c r="N13" i="2"/>
  <c r="J11" i="2"/>
  <c r="N11" i="2" s="1"/>
  <c r="J18" i="2"/>
  <c r="N18" i="2" s="1"/>
  <c r="J22" i="2"/>
  <c r="N22" i="2" s="1"/>
  <c r="J12" i="2"/>
  <c r="N12" i="2" s="1"/>
  <c r="J20" i="2"/>
  <c r="N20" i="2" s="1"/>
  <c r="J21" i="2"/>
  <c r="J10" i="2"/>
  <c r="J14" i="2"/>
  <c r="N14" i="2" s="1"/>
  <c r="J16" i="2"/>
  <c r="N16" i="2" s="1"/>
  <c r="J24" i="2"/>
  <c r="N24" i="2" s="1"/>
  <c r="J19" i="1"/>
  <c r="J17" i="1"/>
  <c r="J15" i="1"/>
  <c r="J14" i="1"/>
  <c r="J9" i="1"/>
</calcChain>
</file>

<file path=xl/sharedStrings.xml><?xml version="1.0" encoding="utf-8"?>
<sst xmlns="http://schemas.openxmlformats.org/spreadsheetml/2006/main" count="120" uniqueCount="97">
  <si>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</si>
  <si>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</si>
  <si>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</si>
  <si>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</si>
  <si>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</si>
  <si>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</si>
  <si>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</si>
  <si>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</si>
  <si>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</si>
  <si>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</si>
  <si>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BEAUNE 1ER CRU LES MONREVENOTS</t>
  </si>
  <si>
    <t>USURE 1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</si>
  <si>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</si>
  <si>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</si>
  <si>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</si>
  <si>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</si>
  <si>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</si>
  <si>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</si>
  <si>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</si>
  <si>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</si>
  <si>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</si>
  <si>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</si>
  <si>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</si>
  <si>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</si>
  <si>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</si>
  <si>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USURE 35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</si>
  <si>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</si>
  <si>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</si>
  <si>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</si>
  <si>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</si>
  <si>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</si>
  <si>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</si>
  <si>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</si>
  <si>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</si>
  <si>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</si>
  <si>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</si>
  <si>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</si>
  <si>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</si>
  <si>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</si>
  <si>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</si>
  <si>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usure de 55,5</t>
  </si>
  <si>
    <t>usure bt</t>
  </si>
  <si>
    <t>usure litre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</si>
  <si>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</si>
  <si>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</si>
  <si>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</si>
  <si>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</si>
  <si>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</si>
  <si>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</si>
  <si>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</si>
  <si>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</si>
  <si>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</si>
  <si>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</si>
  <si>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</si>
  <si>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</si>
  <si>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</si>
  <si>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</si>
  <si>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</si>
  <si>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</si>
  <si>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</si>
  <si>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</si>
  <si>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</si>
  <si>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</si>
  <si>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</si>
  <si>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</si>
  <si>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</si>
  <si>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</si>
  <si>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</si>
  <si>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</si>
  <si>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</si>
  <si>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</si>
  <si>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</si>
  <si>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</si>
  <si>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</si>
  <si>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</si>
  <si>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</si>
  <si>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AJOUTER 684 EN VARC 2021</t>
  </si>
  <si>
    <t>AJOUTER 456 EN VRAC 2021</t>
  </si>
  <si>
    <t>Il y a des rectif a faire notamment les EC 18 du negoce</t>
  </si>
  <si>
    <t>2bt</t>
  </si>
  <si>
    <t>1bt</t>
  </si>
  <si>
    <t>pb avec les pcha14 manque 6 bt au caveau</t>
  </si>
  <si>
    <t>et verifeir ou est le bon george</t>
  </si>
  <si>
    <t>10 pep11 en trop pas listes</t>
  </si>
  <si>
    <t>voir si 1bt en plus en b123</t>
  </si>
  <si>
    <t>CHM</t>
  </si>
  <si>
    <t>CV</t>
  </si>
  <si>
    <t>COBL</t>
  </si>
  <si>
    <t>2BT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</si>
  <si>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</si>
  <si>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</si>
  <si>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</si>
  <si>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</si>
  <si>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</si>
  <si>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vc</t>
  </si>
  <si>
    <t>GEV</t>
  </si>
  <si>
    <t>B1CB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</si>
</sst>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1" fillId="2" borderId="0" xfId="0" applyFont="1" applyFill="1"/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4:T36"/>
  <sheetViews>
    <sheetView workbookViewId="0">
      <selection activeCell="D8" sqref="D8"/>
    </sheetView>
  </sheetViews>
  <sheetFormatPr baseColWidth="10" defaultRowHeight="15" x14ac:dyDescent="0.25"/>
  <cols>
    <col min="2" max="2" width="26" bestFit="1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7" width="24.42578125" customWidth="1"/>
  </cols>
  <sheetData>
    <row r="4" spans="1:20" x14ac:dyDescent="0.25">
      <c r="C4" s="1">
        <v>44573</v>
      </c>
      <c r="E4" t="s">
        <v>2</v>
      </c>
      <c r="G4" t="s">
        <v>3</v>
      </c>
    </row>
    <row r="5" spans="1:20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t="s">
        <v>4</v>
      </c>
      <c r="I5" t="s">
        <v>5</v>
      </c>
      <c r="J5" t="s">
        <v>8</v>
      </c>
      <c r="L5" t="s">
        <v>41</v>
      </c>
      <c r="M5" t="s">
        <v>42</v>
      </c>
    </row>
    <row r="7" spans="1:20" x14ac:dyDescent="0.25">
      <c r="A7" s="2" t="s">
        <v>14</v>
      </c>
      <c r="B7" s="2" t="s">
        <v>1</v>
      </c>
      <c r="C7" s="2">
        <v>859.5</v>
      </c>
      <c r="D7" s="2">
        <v>8</v>
      </c>
      <c r="E7" s="2">
        <f>D7*0.75</f>
        <v>6</v>
      </c>
      <c r="F7" s="2">
        <v>15</v>
      </c>
      <c r="G7" s="2">
        <f>F7*0.75</f>
        <v>11.25</v>
      </c>
      <c r="H7" s="2">
        <v>6270</v>
      </c>
      <c r="I7" s="2">
        <v>2508</v>
      </c>
      <c r="J7" s="2">
        <f>C7-E7+G7+H7+I7</f>
        <v>9642.75</v>
      </c>
    </row>
    <row r="8" spans="1:20" x14ac:dyDescent="0.25">
      <c r="A8" s="2" t="s">
        <v>13</v>
      </c>
      <c r="B8" s="2" t="s">
        <v>9</v>
      </c>
      <c r="C8" s="2">
        <v>951.75</v>
      </c>
      <c r="D8" s="2">
        <v>2</v>
      </c>
      <c r="E8" s="2">
        <f t="shared" ref="E8:E33" si="0">D8*0.75</f>
        <v>1.5</v>
      </c>
      <c r="F8" s="2">
        <v>0</v>
      </c>
      <c r="G8" s="2">
        <f t="shared" ref="G8:G33" si="1">F8*0.75</f>
        <v>0</v>
      </c>
      <c r="H8" s="2">
        <v>2537</v>
      </c>
      <c r="I8" s="2">
        <v>2736</v>
      </c>
      <c r="J8" s="2">
        <f t="shared" ref="J8:J36" si="2">C8-E8+G8+H8+I8</f>
        <v>6223.25</v>
      </c>
      <c r="K8">
        <v>6224</v>
      </c>
      <c r="L8" t="s">
        <v>11</v>
      </c>
    </row>
    <row r="9" spans="1:20" x14ac:dyDescent="0.25">
      <c r="A9" s="2" t="s">
        <v>12</v>
      </c>
      <c r="B9" s="2" t="s">
        <v>10</v>
      </c>
      <c r="C9" s="2">
        <v>186.75</v>
      </c>
      <c r="D9" s="2"/>
      <c r="E9" s="2">
        <f t="shared" si="0"/>
        <v>0</v>
      </c>
      <c r="F9" s="2">
        <v>51</v>
      </c>
      <c r="G9" s="2">
        <f t="shared" si="1"/>
        <v>38.25</v>
      </c>
      <c r="H9" s="2">
        <v>1425</v>
      </c>
      <c r="I9" s="2">
        <v>912</v>
      </c>
      <c r="J9" s="2">
        <f t="shared" si="2"/>
        <v>2562</v>
      </c>
      <c r="K9">
        <v>2562.75</v>
      </c>
      <c r="L9" t="s">
        <v>11</v>
      </c>
    </row>
    <row r="10" spans="1:20" x14ac:dyDescent="0.25">
      <c r="A10" s="2" t="s">
        <v>16</v>
      </c>
      <c r="B10" s="2" t="s">
        <v>15</v>
      </c>
      <c r="C10" s="2">
        <v>98.25</v>
      </c>
      <c r="D10" s="2">
        <v>1</v>
      </c>
      <c r="E10" s="2">
        <f t="shared" si="0"/>
        <v>0.75</v>
      </c>
      <c r="F10" s="2">
        <v>6</v>
      </c>
      <c r="G10" s="2">
        <f t="shared" si="1"/>
        <v>4.5</v>
      </c>
      <c r="H10" s="2">
        <v>1425</v>
      </c>
      <c r="I10" s="2">
        <v>1368</v>
      </c>
      <c r="J10" s="2">
        <f t="shared" si="2"/>
        <v>2895</v>
      </c>
      <c r="K10">
        <v>2895</v>
      </c>
    </row>
    <row r="11" spans="1:20" x14ac:dyDescent="0.25">
      <c r="A11" s="2" t="s">
        <v>18</v>
      </c>
      <c r="B11" s="2" t="s">
        <v>17</v>
      </c>
      <c r="C11" s="2">
        <v>127.5</v>
      </c>
      <c r="D11" s="2"/>
      <c r="E11" s="2">
        <f t="shared" si="0"/>
        <v>0</v>
      </c>
      <c r="F11" s="2">
        <v>6</v>
      </c>
      <c r="G11" s="2">
        <f t="shared" si="1"/>
        <v>4.5</v>
      </c>
      <c r="H11" s="2">
        <v>798</v>
      </c>
      <c r="I11" s="2">
        <v>456</v>
      </c>
      <c r="J11" s="2">
        <f t="shared" si="2"/>
        <v>1386</v>
      </c>
      <c r="K11">
        <v>1386</v>
      </c>
    </row>
    <row r="12" spans="1:20" x14ac:dyDescent="0.25">
      <c r="A12" s="2" t="s">
        <v>19</v>
      </c>
      <c r="B12" s="2" t="s">
        <v>20</v>
      </c>
      <c r="C12" s="2">
        <v>1062.75</v>
      </c>
      <c r="D12" s="2">
        <v>3</v>
      </c>
      <c r="E12" s="2">
        <f t="shared" si="0"/>
        <v>2.25</v>
      </c>
      <c r="F12" s="2">
        <v>35</v>
      </c>
      <c r="G12" s="2">
        <f t="shared" si="1"/>
        <v>26.25</v>
      </c>
      <c r="H12" s="2">
        <v>1596</v>
      </c>
      <c r="I12" s="2">
        <v>1710</v>
      </c>
      <c r="J12" s="2">
        <f t="shared" si="2"/>
        <v>4392.75</v>
      </c>
      <c r="K12">
        <v>4392.75</v>
      </c>
      <c r="S12">
        <v>6</v>
      </c>
    </row>
    <row r="13" spans="1:20" x14ac:dyDescent="0.25">
      <c r="A13" s="2" t="s">
        <v>21</v>
      </c>
      <c r="B13" s="2" t="s">
        <v>22</v>
      </c>
      <c r="C13" s="2">
        <v>768</v>
      </c>
      <c r="D13" s="2">
        <v>23</v>
      </c>
      <c r="E13" s="2">
        <f t="shared" si="0"/>
        <v>17.25</v>
      </c>
      <c r="F13" s="2">
        <v>78</v>
      </c>
      <c r="G13" s="2">
        <f t="shared" si="1"/>
        <v>58.5</v>
      </c>
      <c r="H13" s="2">
        <v>7088</v>
      </c>
      <c r="I13" s="2">
        <v>5244</v>
      </c>
      <c r="J13" s="2">
        <f t="shared" si="2"/>
        <v>13141.25</v>
      </c>
      <c r="K13">
        <v>13141.25</v>
      </c>
      <c r="S13">
        <v>24</v>
      </c>
    </row>
    <row r="14" spans="1:20" x14ac:dyDescent="0.25">
      <c r="A14" s="2" t="s">
        <v>23</v>
      </c>
      <c r="B14" s="2" t="s">
        <v>24</v>
      </c>
      <c r="C14" s="2">
        <v>10996.5</v>
      </c>
      <c r="D14" s="2">
        <v>6</v>
      </c>
      <c r="E14" s="2">
        <f t="shared" si="0"/>
        <v>4.5</v>
      </c>
      <c r="F14" s="2">
        <v>234</v>
      </c>
      <c r="G14" s="2">
        <f t="shared" si="1"/>
        <v>175.5</v>
      </c>
      <c r="H14" s="2"/>
      <c r="I14" s="2">
        <v>8436</v>
      </c>
      <c r="J14" s="2">
        <f t="shared" si="2"/>
        <v>19603.5</v>
      </c>
      <c r="K14">
        <v>19634.25</v>
      </c>
      <c r="L14" t="s">
        <v>25</v>
      </c>
      <c r="S14">
        <v>150</v>
      </c>
    </row>
    <row r="15" spans="1:20" x14ac:dyDescent="0.25">
      <c r="A15" s="2" t="s">
        <v>28</v>
      </c>
      <c r="B15" s="2" t="s">
        <v>27</v>
      </c>
      <c r="C15" s="2">
        <v>107.25</v>
      </c>
      <c r="D15" s="2">
        <v>8</v>
      </c>
      <c r="E15" s="2">
        <f t="shared" si="0"/>
        <v>6</v>
      </c>
      <c r="F15" s="2">
        <v>12</v>
      </c>
      <c r="G15" s="2">
        <f t="shared" si="1"/>
        <v>9</v>
      </c>
      <c r="H15" s="2">
        <v>684</v>
      </c>
      <c r="I15" s="2">
        <v>798</v>
      </c>
      <c r="J15" s="2">
        <f t="shared" si="2"/>
        <v>1592.25</v>
      </c>
      <c r="K15">
        <v>1592.25</v>
      </c>
      <c r="T15">
        <v>11</v>
      </c>
    </row>
    <row r="16" spans="1:20" x14ac:dyDescent="0.25">
      <c r="A16" s="2" t="s">
        <v>29</v>
      </c>
      <c r="B16" s="2" t="s">
        <v>30</v>
      </c>
      <c r="C16" s="2">
        <v>227.25</v>
      </c>
      <c r="D16" s="2">
        <v>2</v>
      </c>
      <c r="E16" s="2">
        <f t="shared" si="0"/>
        <v>1.5</v>
      </c>
      <c r="F16" s="2">
        <v>42</v>
      </c>
      <c r="G16" s="2">
        <f t="shared" si="1"/>
        <v>31.5</v>
      </c>
      <c r="H16" s="2">
        <v>704</v>
      </c>
      <c r="I16" s="2">
        <v>1254</v>
      </c>
      <c r="J16" s="2">
        <f t="shared" si="2"/>
        <v>2215.25</v>
      </c>
      <c r="K16">
        <v>2215.25</v>
      </c>
      <c r="S16">
        <v>6</v>
      </c>
    </row>
    <row r="17" spans="1:20" x14ac:dyDescent="0.25">
      <c r="A17" s="2" t="s">
        <v>31</v>
      </c>
      <c r="B17" s="2" t="s">
        <v>32</v>
      </c>
      <c r="C17" s="2">
        <v>199.5</v>
      </c>
      <c r="D17" s="2">
        <v>8</v>
      </c>
      <c r="E17" s="2">
        <f t="shared" si="0"/>
        <v>6</v>
      </c>
      <c r="F17" s="2">
        <v>30</v>
      </c>
      <c r="G17" s="2">
        <f t="shared" si="1"/>
        <v>22.5</v>
      </c>
      <c r="H17" s="2">
        <v>701</v>
      </c>
      <c r="I17" s="2">
        <v>684</v>
      </c>
      <c r="J17" s="2">
        <f t="shared" si="2"/>
        <v>1601</v>
      </c>
      <c r="K17">
        <v>1601</v>
      </c>
      <c r="S17">
        <v>12</v>
      </c>
    </row>
    <row r="18" spans="1:20" x14ac:dyDescent="0.25">
      <c r="A18" s="2" t="s">
        <v>34</v>
      </c>
      <c r="B18" s="2" t="s">
        <v>33</v>
      </c>
      <c r="C18" s="2">
        <v>60.75</v>
      </c>
      <c r="D18" s="2">
        <v>1</v>
      </c>
      <c r="E18" s="2">
        <f t="shared" si="0"/>
        <v>0.75</v>
      </c>
      <c r="F18" s="2"/>
      <c r="G18" s="2">
        <f t="shared" si="1"/>
        <v>0</v>
      </c>
      <c r="H18" s="2"/>
      <c r="I18" s="2"/>
      <c r="J18" s="2">
        <f t="shared" si="2"/>
        <v>60</v>
      </c>
      <c r="K18">
        <v>60</v>
      </c>
      <c r="T18">
        <v>24</v>
      </c>
    </row>
    <row r="19" spans="1:20" x14ac:dyDescent="0.25">
      <c r="A19" s="2" t="s">
        <v>37</v>
      </c>
      <c r="B19" s="2" t="s">
        <v>36</v>
      </c>
      <c r="C19" s="2">
        <v>257.25</v>
      </c>
      <c r="D19" s="2">
        <v>16</v>
      </c>
      <c r="E19" s="2">
        <f t="shared" si="0"/>
        <v>12</v>
      </c>
      <c r="F19" s="2">
        <v>21</v>
      </c>
      <c r="G19" s="2">
        <f t="shared" si="1"/>
        <v>15.75</v>
      </c>
      <c r="H19" s="2">
        <v>1881</v>
      </c>
      <c r="I19" s="2">
        <v>2508</v>
      </c>
      <c r="J19" s="2">
        <f t="shared" si="2"/>
        <v>4650</v>
      </c>
      <c r="K19">
        <v>4650</v>
      </c>
      <c r="S19">
        <f>SUM(S12:S18)</f>
        <v>198</v>
      </c>
      <c r="T19">
        <f>SUM(T12:T18)</f>
        <v>35</v>
      </c>
    </row>
    <row r="20" spans="1:20" x14ac:dyDescent="0.25">
      <c r="A20" s="2" t="s">
        <v>38</v>
      </c>
      <c r="B20" s="2" t="s">
        <v>39</v>
      </c>
      <c r="C20" s="2">
        <v>1327.5</v>
      </c>
      <c r="D20" s="2"/>
      <c r="E20" s="2">
        <f t="shared" si="0"/>
        <v>0</v>
      </c>
      <c r="F20" s="2"/>
      <c r="G20" s="2">
        <f t="shared" si="1"/>
        <v>0</v>
      </c>
      <c r="H20" s="2"/>
      <c r="I20" s="2">
        <v>912</v>
      </c>
      <c r="J20" s="2">
        <f t="shared" si="2"/>
        <v>2239.5</v>
      </c>
      <c r="K20">
        <v>2295</v>
      </c>
      <c r="M20" t="s">
        <v>40</v>
      </c>
    </row>
    <row r="21" spans="1:20" x14ac:dyDescent="0.25">
      <c r="E21">
        <f t="shared" si="0"/>
        <v>0</v>
      </c>
      <c r="G21">
        <f t="shared" si="1"/>
        <v>0</v>
      </c>
      <c r="J21">
        <f t="shared" si="2"/>
        <v>0</v>
      </c>
    </row>
    <row r="22" spans="1:20" x14ac:dyDescent="0.25">
      <c r="E22">
        <f t="shared" si="0"/>
        <v>0</v>
      </c>
      <c r="G22">
        <f t="shared" si="1"/>
        <v>0</v>
      </c>
      <c r="J22">
        <f t="shared" si="2"/>
        <v>0</v>
      </c>
    </row>
    <row r="23" spans="1:20" x14ac:dyDescent="0.25">
      <c r="E23">
        <f t="shared" si="0"/>
        <v>0</v>
      </c>
      <c r="G23">
        <f t="shared" si="1"/>
        <v>0</v>
      </c>
      <c r="J23">
        <f t="shared" si="2"/>
        <v>0</v>
      </c>
    </row>
    <row r="24" spans="1:20" x14ac:dyDescent="0.25">
      <c r="E24">
        <f t="shared" si="0"/>
        <v>0</v>
      </c>
      <c r="G24">
        <f t="shared" si="1"/>
        <v>0</v>
      </c>
      <c r="J24">
        <f t="shared" si="2"/>
        <v>0</v>
      </c>
    </row>
    <row r="25" spans="1:20" x14ac:dyDescent="0.25">
      <c r="E25">
        <f t="shared" si="0"/>
        <v>0</v>
      </c>
      <c r="G25">
        <f t="shared" si="1"/>
        <v>0</v>
      </c>
      <c r="J25">
        <f t="shared" si="2"/>
        <v>0</v>
      </c>
    </row>
    <row r="26" spans="1:20" x14ac:dyDescent="0.25">
      <c r="E26">
        <f t="shared" si="0"/>
        <v>0</v>
      </c>
      <c r="G26">
        <f t="shared" si="1"/>
        <v>0</v>
      </c>
      <c r="J26">
        <f t="shared" si="2"/>
        <v>0</v>
      </c>
    </row>
    <row r="27" spans="1:20" x14ac:dyDescent="0.25">
      <c r="E27">
        <f t="shared" si="0"/>
        <v>0</v>
      </c>
      <c r="G27">
        <f t="shared" si="1"/>
        <v>0</v>
      </c>
      <c r="J27">
        <f t="shared" si="2"/>
        <v>0</v>
      </c>
    </row>
    <row r="28" spans="1:20" x14ac:dyDescent="0.25">
      <c r="E28">
        <f t="shared" si="0"/>
        <v>0</v>
      </c>
      <c r="G28">
        <f t="shared" si="1"/>
        <v>0</v>
      </c>
      <c r="J28">
        <f t="shared" si="2"/>
        <v>0</v>
      </c>
    </row>
    <row r="29" spans="1:20" x14ac:dyDescent="0.25">
      <c r="E29">
        <f t="shared" si="0"/>
        <v>0</v>
      </c>
      <c r="G29">
        <f t="shared" si="1"/>
        <v>0</v>
      </c>
      <c r="J29">
        <f t="shared" si="2"/>
        <v>0</v>
      </c>
    </row>
    <row r="30" spans="1:20" x14ac:dyDescent="0.25">
      <c r="E30">
        <f t="shared" si="0"/>
        <v>0</v>
      </c>
      <c r="G30">
        <f t="shared" si="1"/>
        <v>0</v>
      </c>
      <c r="J30">
        <f t="shared" si="2"/>
        <v>0</v>
      </c>
    </row>
    <row r="31" spans="1:20" x14ac:dyDescent="0.25">
      <c r="E31">
        <f t="shared" si="0"/>
        <v>0</v>
      </c>
      <c r="G31">
        <f t="shared" si="1"/>
        <v>0</v>
      </c>
      <c r="J31">
        <f t="shared" si="2"/>
        <v>0</v>
      </c>
    </row>
    <row r="32" spans="1:20" x14ac:dyDescent="0.25">
      <c r="E32">
        <f t="shared" si="0"/>
        <v>0</v>
      </c>
      <c r="G32">
        <f t="shared" si="1"/>
        <v>0</v>
      </c>
      <c r="J32">
        <f t="shared" si="2"/>
        <v>0</v>
      </c>
    </row>
    <row r="33" spans="5:10" x14ac:dyDescent="0.25">
      <c r="E33">
        <f t="shared" si="0"/>
        <v>0</v>
      </c>
      <c r="G33">
        <f t="shared" si="1"/>
        <v>0</v>
      </c>
      <c r="J33">
        <f t="shared" si="2"/>
        <v>0</v>
      </c>
    </row>
    <row r="34" spans="5:10" x14ac:dyDescent="0.25">
      <c r="J34">
        <f t="shared" si="2"/>
        <v>0</v>
      </c>
    </row>
    <row r="35" spans="5:10" x14ac:dyDescent="0.25">
      <c r="J35">
        <f t="shared" si="2"/>
        <v>0</v>
      </c>
    </row>
    <row r="36" spans="5:10" x14ac:dyDescent="0.25">
      <c r="J36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7:X40"/>
  <sheetViews>
    <sheetView tabSelected="1" workbookViewId="0">
      <selection activeCell="L2" sqref="L2"/>
    </sheetView>
  </sheetViews>
  <sheetFormatPr baseColWidth="10" defaultRowHeight="15" x14ac:dyDescent="0.25"/>
  <cols>
    <col min="2" max="2" width="41.140625" bestFit="1" customWidth="1"/>
    <col min="12" max="12" width="12.85546875" bestFit="1" customWidth="1"/>
    <col min="13" max="13" width="16.42578125" bestFit="1" customWidth="1"/>
  </cols>
  <sheetData>
    <row r="7" spans="1:17" x14ac:dyDescent="0.25">
      <c r="C7" s="1">
        <v>44573</v>
      </c>
      <c r="E7" t="s">
        <v>2</v>
      </c>
      <c r="G7" t="s">
        <v>3</v>
      </c>
    </row>
    <row r="8" spans="1:17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4</v>
      </c>
      <c r="I8" t="s">
        <v>5</v>
      </c>
      <c r="J8" t="s">
        <v>43</v>
      </c>
      <c r="K8" t="s">
        <v>47</v>
      </c>
      <c r="L8" t="s">
        <v>44</v>
      </c>
      <c r="M8" t="s">
        <v>45</v>
      </c>
      <c r="N8" t="s">
        <v>74</v>
      </c>
      <c r="P8" t="s">
        <v>46</v>
      </c>
    </row>
    <row r="10" spans="1:17" ht="15.75" x14ac:dyDescent="0.25">
      <c r="A10" s="2" t="s">
        <v>26</v>
      </c>
      <c r="B10" s="2" t="s">
        <v>48</v>
      </c>
      <c r="C10" s="2">
        <v>57</v>
      </c>
      <c r="D10" s="2">
        <v>1</v>
      </c>
      <c r="E10" s="2">
        <f>D10*0.75</f>
        <v>0.75</v>
      </c>
      <c r="F10" s="2">
        <v>42</v>
      </c>
      <c r="G10" s="2">
        <f>F10*0.75</f>
        <v>31.5</v>
      </c>
      <c r="H10" s="2"/>
      <c r="I10" s="2"/>
      <c r="J10" s="5">
        <f>C10-E10+G10+H10+I10</f>
        <v>87.75</v>
      </c>
      <c r="K10" s="4">
        <f>L10+M10</f>
        <v>87.75</v>
      </c>
      <c r="L10" s="2">
        <v>69.75</v>
      </c>
      <c r="M10" s="2">
        <v>18</v>
      </c>
      <c r="N10" s="7">
        <f>K10-J10</f>
        <v>0</v>
      </c>
    </row>
    <row r="11" spans="1:17" ht="15.75" x14ac:dyDescent="0.25">
      <c r="A11" s="2" t="s">
        <v>14</v>
      </c>
      <c r="B11" s="2" t="s">
        <v>49</v>
      </c>
      <c r="C11" s="2">
        <v>456</v>
      </c>
      <c r="D11" s="2"/>
      <c r="E11" s="2">
        <f t="shared" ref="E11:E36" si="0">D11*0.75</f>
        <v>0</v>
      </c>
      <c r="F11" s="2">
        <v>222</v>
      </c>
      <c r="G11" s="2">
        <f t="shared" ref="G11:G36" si="1">F11*0.75</f>
        <v>166.5</v>
      </c>
      <c r="H11" s="2">
        <v>2736</v>
      </c>
      <c r="I11" s="2"/>
      <c r="J11" s="5">
        <f t="shared" ref="J11:J36" si="2">C11-E11+G11+H11+I11</f>
        <v>3358.5</v>
      </c>
      <c r="K11" s="4">
        <f t="shared" ref="K11:K37" si="3">L11+M11</f>
        <v>3358.5</v>
      </c>
      <c r="L11" s="2">
        <v>3354</v>
      </c>
      <c r="M11" s="2">
        <v>4.5</v>
      </c>
      <c r="N11" s="7">
        <f t="shared" ref="N11:N36" si="4">K11-J11</f>
        <v>0</v>
      </c>
    </row>
    <row r="12" spans="1:17" ht="15.75" x14ac:dyDescent="0.25">
      <c r="A12" s="2" t="s">
        <v>13</v>
      </c>
      <c r="B12" s="2" t="s">
        <v>50</v>
      </c>
      <c r="C12" s="2">
        <v>1359</v>
      </c>
      <c r="D12" s="2"/>
      <c r="E12" s="2">
        <f t="shared" si="0"/>
        <v>0</v>
      </c>
      <c r="F12" s="2">
        <v>114</v>
      </c>
      <c r="G12" s="2">
        <f t="shared" si="1"/>
        <v>85.5</v>
      </c>
      <c r="H12" s="2">
        <v>4560</v>
      </c>
      <c r="I12" s="2"/>
      <c r="J12" s="5">
        <f t="shared" si="2"/>
        <v>6004.5</v>
      </c>
      <c r="K12" s="4">
        <f t="shared" si="3"/>
        <v>6004.5</v>
      </c>
      <c r="L12" s="2">
        <v>5988</v>
      </c>
      <c r="M12" s="2">
        <v>16.5</v>
      </c>
      <c r="N12" s="7">
        <f t="shared" si="4"/>
        <v>0</v>
      </c>
    </row>
    <row r="13" spans="1:17" ht="15.75" x14ac:dyDescent="0.25">
      <c r="A13" s="2" t="s">
        <v>16</v>
      </c>
      <c r="B13" s="2" t="s">
        <v>51</v>
      </c>
      <c r="C13" s="2">
        <v>0</v>
      </c>
      <c r="D13" s="2"/>
      <c r="E13" s="2">
        <f t="shared" si="0"/>
        <v>0</v>
      </c>
      <c r="F13" s="2">
        <v>54</v>
      </c>
      <c r="G13" s="2">
        <f t="shared" si="1"/>
        <v>40.5</v>
      </c>
      <c r="H13" s="2"/>
      <c r="I13" s="2"/>
      <c r="J13" s="5">
        <f t="shared" si="2"/>
        <v>40.5</v>
      </c>
      <c r="K13" s="4">
        <f t="shared" si="3"/>
        <v>40.5</v>
      </c>
      <c r="L13" s="2">
        <v>27</v>
      </c>
      <c r="M13" s="2">
        <v>13.5</v>
      </c>
      <c r="N13" s="7">
        <f t="shared" si="4"/>
        <v>0</v>
      </c>
    </row>
    <row r="14" spans="1:17" ht="15.75" x14ac:dyDescent="0.25">
      <c r="A14" s="2" t="s">
        <v>85</v>
      </c>
      <c r="B14" s="2" t="s">
        <v>52</v>
      </c>
      <c r="C14" s="2">
        <v>12.75</v>
      </c>
      <c r="D14" s="2">
        <v>0</v>
      </c>
      <c r="E14" s="2">
        <f t="shared" si="0"/>
        <v>0</v>
      </c>
      <c r="F14" s="2">
        <v>0</v>
      </c>
      <c r="G14" s="2">
        <f t="shared" si="1"/>
        <v>0</v>
      </c>
      <c r="H14" s="2">
        <v>0</v>
      </c>
      <c r="I14" s="2">
        <v>0</v>
      </c>
      <c r="J14" s="5">
        <f t="shared" si="2"/>
        <v>12.75</v>
      </c>
      <c r="K14" s="4">
        <f t="shared" si="3"/>
        <v>12.75</v>
      </c>
      <c r="L14" s="2">
        <v>12.75</v>
      </c>
      <c r="M14" s="2"/>
      <c r="N14" s="7">
        <f t="shared" si="4"/>
        <v>0</v>
      </c>
    </row>
    <row r="15" spans="1:17" ht="15.75" x14ac:dyDescent="0.25">
      <c r="A15" s="2" t="s">
        <v>86</v>
      </c>
      <c r="B15" s="2" t="s">
        <v>53</v>
      </c>
      <c r="C15" s="2">
        <v>16.5</v>
      </c>
      <c r="D15" s="2">
        <v>0</v>
      </c>
      <c r="E15" s="2">
        <f t="shared" si="0"/>
        <v>0</v>
      </c>
      <c r="F15" s="2">
        <v>6</v>
      </c>
      <c r="G15" s="2">
        <f t="shared" si="1"/>
        <v>4.5</v>
      </c>
      <c r="H15" s="2">
        <v>456</v>
      </c>
      <c r="I15" s="2"/>
      <c r="J15" s="5">
        <f t="shared" si="2"/>
        <v>477</v>
      </c>
      <c r="K15" s="4">
        <f t="shared" si="3"/>
        <v>477</v>
      </c>
      <c r="L15" s="2">
        <v>477</v>
      </c>
      <c r="M15" s="2"/>
      <c r="N15" s="7">
        <f t="shared" si="4"/>
        <v>0</v>
      </c>
      <c r="Q15" t="s">
        <v>76</v>
      </c>
    </row>
    <row r="16" spans="1:17" ht="15.75" x14ac:dyDescent="0.25">
      <c r="A16" s="2" t="s">
        <v>87</v>
      </c>
      <c r="B16" s="2" t="s">
        <v>54</v>
      </c>
      <c r="C16" s="2">
        <v>30</v>
      </c>
      <c r="D16" s="2">
        <v>0</v>
      </c>
      <c r="E16" s="2">
        <f t="shared" si="0"/>
        <v>0</v>
      </c>
      <c r="F16" s="2">
        <v>12</v>
      </c>
      <c r="G16" s="2">
        <f t="shared" si="1"/>
        <v>9</v>
      </c>
      <c r="H16" s="2">
        <v>228</v>
      </c>
      <c r="I16" s="2">
        <v>0</v>
      </c>
      <c r="J16" s="5">
        <f t="shared" si="2"/>
        <v>267</v>
      </c>
      <c r="K16" s="4">
        <f t="shared" si="3"/>
        <v>268.5</v>
      </c>
      <c r="L16" s="2">
        <v>268.5</v>
      </c>
      <c r="M16" s="2"/>
      <c r="N16" s="7">
        <f t="shared" si="4"/>
        <v>1.5</v>
      </c>
      <c r="P16" t="s">
        <v>88</v>
      </c>
    </row>
    <row r="17" spans="1:24" ht="15.75" x14ac:dyDescent="0.25">
      <c r="A17" s="2" t="s">
        <v>18</v>
      </c>
      <c r="B17" s="8" t="s">
        <v>55</v>
      </c>
      <c r="C17" s="2">
        <v>87</v>
      </c>
      <c r="D17" s="2"/>
      <c r="E17" s="2">
        <f t="shared" si="0"/>
        <v>0</v>
      </c>
      <c r="F17" s="2">
        <v>42</v>
      </c>
      <c r="G17" s="2">
        <f t="shared" si="1"/>
        <v>31.5</v>
      </c>
      <c r="H17" s="2"/>
      <c r="I17" s="2"/>
      <c r="J17" s="5">
        <f t="shared" si="2"/>
        <v>118.5</v>
      </c>
      <c r="K17" s="4">
        <f t="shared" si="3"/>
        <v>118.5</v>
      </c>
      <c r="L17" s="2">
        <v>98.25</v>
      </c>
      <c r="M17" s="2">
        <v>20.25</v>
      </c>
      <c r="N17" s="7">
        <f t="shared" si="4"/>
        <v>0</v>
      </c>
      <c r="Q17" t="s">
        <v>78</v>
      </c>
    </row>
    <row r="18" spans="1:24" ht="15.75" x14ac:dyDescent="0.25">
      <c r="A18" s="2" t="s">
        <v>89</v>
      </c>
      <c r="B18" s="8" t="s">
        <v>56</v>
      </c>
      <c r="C18" s="2">
        <v>288.75</v>
      </c>
      <c r="D18" s="2">
        <v>7</v>
      </c>
      <c r="E18" s="2">
        <f t="shared" si="0"/>
        <v>5.25</v>
      </c>
      <c r="F18" s="2">
        <v>120</v>
      </c>
      <c r="G18" s="2">
        <f t="shared" si="1"/>
        <v>90</v>
      </c>
      <c r="H18" s="2"/>
      <c r="I18" s="2"/>
      <c r="J18" s="5">
        <f t="shared" si="2"/>
        <v>373.5</v>
      </c>
      <c r="K18" s="4">
        <f t="shared" si="3"/>
        <v>375</v>
      </c>
      <c r="L18" s="2">
        <v>375</v>
      </c>
      <c r="M18" s="2"/>
      <c r="N18" s="7">
        <f t="shared" si="4"/>
        <v>1.5</v>
      </c>
      <c r="P18" t="s">
        <v>79</v>
      </c>
    </row>
    <row r="19" spans="1:24" ht="15.75" x14ac:dyDescent="0.25">
      <c r="A19" s="2" t="s">
        <v>23</v>
      </c>
      <c r="B19" s="8" t="s">
        <v>57</v>
      </c>
      <c r="C19" s="2">
        <v>0</v>
      </c>
      <c r="D19" s="2"/>
      <c r="E19" s="2">
        <f t="shared" si="0"/>
        <v>0</v>
      </c>
      <c r="F19" s="2">
        <v>246</v>
      </c>
      <c r="G19" s="2">
        <f t="shared" si="1"/>
        <v>184.5</v>
      </c>
      <c r="H19" s="2"/>
      <c r="I19" s="2"/>
      <c r="J19" s="5">
        <f t="shared" si="2"/>
        <v>184.5</v>
      </c>
      <c r="K19" s="4">
        <f t="shared" si="3"/>
        <v>184.5</v>
      </c>
      <c r="L19" s="2">
        <v>54</v>
      </c>
      <c r="M19" s="2">
        <v>130.5</v>
      </c>
      <c r="N19" s="7">
        <f t="shared" si="4"/>
        <v>0</v>
      </c>
    </row>
    <row r="20" spans="1:24" ht="15.75" x14ac:dyDescent="0.25">
      <c r="A20" s="2" t="s">
        <v>91</v>
      </c>
      <c r="B20" s="2" t="s">
        <v>59</v>
      </c>
      <c r="C20" s="2">
        <v>163.5</v>
      </c>
      <c r="D20" s="2"/>
      <c r="E20" s="2">
        <f t="shared" si="0"/>
        <v>0</v>
      </c>
      <c r="F20" s="2">
        <v>128</v>
      </c>
      <c r="G20" s="2">
        <f t="shared" si="1"/>
        <v>96</v>
      </c>
      <c r="H20" s="2"/>
      <c r="I20" s="2"/>
      <c r="J20" s="5">
        <f t="shared" si="2"/>
        <v>259.5</v>
      </c>
      <c r="K20" s="4">
        <f t="shared" si="3"/>
        <v>259.5</v>
      </c>
      <c r="L20" s="2">
        <v>197.25</v>
      </c>
      <c r="M20" s="2">
        <v>62.25</v>
      </c>
      <c r="N20" s="7">
        <f t="shared" si="4"/>
        <v>0</v>
      </c>
      <c r="P20" t="s">
        <v>80</v>
      </c>
      <c r="Q20" t="s">
        <v>81</v>
      </c>
      <c r="U20" t="s">
        <v>82</v>
      </c>
      <c r="X20" t="s">
        <v>83</v>
      </c>
    </row>
    <row r="21" spans="1:24" ht="15.75" x14ac:dyDescent="0.25">
      <c r="A21" s="2" t="s">
        <v>19</v>
      </c>
      <c r="B21" s="2" t="s">
        <v>58</v>
      </c>
      <c r="C21" s="2">
        <v>17.25</v>
      </c>
      <c r="D21" s="2">
        <v>0</v>
      </c>
      <c r="E21" s="2">
        <f t="shared" si="0"/>
        <v>0</v>
      </c>
      <c r="F21" s="2">
        <v>45</v>
      </c>
      <c r="G21" s="2">
        <f t="shared" si="1"/>
        <v>33.75</v>
      </c>
      <c r="H21" s="2"/>
      <c r="I21" s="2"/>
      <c r="J21" s="5">
        <f t="shared" si="2"/>
        <v>51</v>
      </c>
      <c r="K21" s="4">
        <f t="shared" si="3"/>
        <v>51</v>
      </c>
      <c r="L21" s="2">
        <v>22.5</v>
      </c>
      <c r="M21" s="2">
        <v>28.5</v>
      </c>
      <c r="N21" s="7">
        <f>K21-J21</f>
        <v>0</v>
      </c>
    </row>
    <row r="22" spans="1:24" ht="15.75" x14ac:dyDescent="0.25">
      <c r="A22" s="2" t="s">
        <v>35</v>
      </c>
      <c r="B22" s="2" t="s">
        <v>60</v>
      </c>
      <c r="C22" s="2">
        <v>0</v>
      </c>
      <c r="D22" s="2"/>
      <c r="E22" s="2">
        <f t="shared" si="0"/>
        <v>0</v>
      </c>
      <c r="F22" s="2">
        <v>60</v>
      </c>
      <c r="G22" s="2">
        <f t="shared" si="1"/>
        <v>45</v>
      </c>
      <c r="H22" s="2"/>
      <c r="I22" s="2"/>
      <c r="J22" s="5">
        <f t="shared" si="2"/>
        <v>45</v>
      </c>
      <c r="K22" s="4">
        <f t="shared" si="3"/>
        <v>45</v>
      </c>
      <c r="L22" s="2">
        <v>27</v>
      </c>
      <c r="M22" s="2">
        <v>18</v>
      </c>
      <c r="N22" s="7">
        <f t="shared" si="4"/>
        <v>0</v>
      </c>
    </row>
    <row r="23" spans="1:24" ht="15.75" x14ac:dyDescent="0.25">
      <c r="A23" s="2" t="s">
        <v>92</v>
      </c>
      <c r="B23" s="2" t="s">
        <v>61</v>
      </c>
      <c r="C23" s="2">
        <v>1.5</v>
      </c>
      <c r="D23" s="2"/>
      <c r="E23" s="2">
        <f t="shared" si="0"/>
        <v>0</v>
      </c>
      <c r="F23" s="2"/>
      <c r="G23" s="2">
        <f t="shared" si="1"/>
        <v>0</v>
      </c>
      <c r="H23" s="2"/>
      <c r="I23" s="2"/>
      <c r="J23" s="5">
        <f t="shared" si="2"/>
        <v>1.5</v>
      </c>
      <c r="K23" s="4">
        <f t="shared" si="3"/>
        <v>1.5</v>
      </c>
      <c r="L23" s="2">
        <v>1.5</v>
      </c>
      <c r="M23" s="2"/>
      <c r="N23" s="7">
        <f t="shared" si="4"/>
        <v>0</v>
      </c>
      <c r="Q23" t="s">
        <v>84</v>
      </c>
    </row>
    <row r="24" spans="1:24" ht="15.75" x14ac:dyDescent="0.25">
      <c r="A24" s="2" t="s">
        <v>94</v>
      </c>
      <c r="B24" s="3" t="s">
        <v>62</v>
      </c>
      <c r="C24" s="2">
        <v>19.5</v>
      </c>
      <c r="D24" s="2"/>
      <c r="E24" s="2">
        <f t="shared" si="0"/>
        <v>0</v>
      </c>
      <c r="F24" s="2">
        <v>158</v>
      </c>
      <c r="G24" s="2">
        <f t="shared" si="1"/>
        <v>118.5</v>
      </c>
      <c r="H24" s="2"/>
      <c r="I24" s="2"/>
      <c r="J24" s="5">
        <f t="shared" si="2"/>
        <v>138</v>
      </c>
      <c r="K24" s="4">
        <f t="shared" si="3"/>
        <v>138</v>
      </c>
      <c r="L24" s="2">
        <v>81.75</v>
      </c>
      <c r="M24" s="2">
        <v>56.25</v>
      </c>
      <c r="N24" s="7">
        <f t="shared" si="4"/>
        <v>0</v>
      </c>
    </row>
    <row r="25" spans="1:24" ht="15.75" x14ac:dyDescent="0.25">
      <c r="A25" s="2" t="s">
        <v>95</v>
      </c>
      <c r="B25" s="3" t="s">
        <v>63</v>
      </c>
      <c r="C25" s="2">
        <v>149.25</v>
      </c>
      <c r="D25" s="2">
        <v>3</v>
      </c>
      <c r="E25" s="2">
        <f t="shared" si="0"/>
        <v>2.25</v>
      </c>
      <c r="F25" s="2">
        <v>90</v>
      </c>
      <c r="G25" s="2">
        <f t="shared" si="1"/>
        <v>67.5</v>
      </c>
      <c r="H25" s="2">
        <v>1824</v>
      </c>
      <c r="I25" s="2">
        <v>5814</v>
      </c>
      <c r="J25" s="5">
        <f t="shared" si="2"/>
        <v>7852.5</v>
      </c>
      <c r="K25" s="4">
        <f t="shared" si="3"/>
        <v>7854</v>
      </c>
      <c r="L25" s="2">
        <v>7854</v>
      </c>
      <c r="M25" s="2"/>
      <c r="N25" s="7">
        <f t="shared" si="4"/>
        <v>1.5</v>
      </c>
      <c r="P25" t="s">
        <v>79</v>
      </c>
    </row>
    <row r="26" spans="1:24" ht="15.75" x14ac:dyDescent="0.25">
      <c r="A26" s="2" t="s">
        <v>90</v>
      </c>
      <c r="B26" s="3" t="s">
        <v>64</v>
      </c>
      <c r="C26" s="2">
        <v>2.25</v>
      </c>
      <c r="D26" s="2">
        <v>1</v>
      </c>
      <c r="E26" s="2">
        <f t="shared" si="0"/>
        <v>0.75</v>
      </c>
      <c r="F26" s="2">
        <v>0</v>
      </c>
      <c r="G26" s="2">
        <f t="shared" si="1"/>
        <v>0</v>
      </c>
      <c r="H26" s="2"/>
      <c r="I26" s="2"/>
      <c r="J26" s="5">
        <f t="shared" si="2"/>
        <v>1.5</v>
      </c>
      <c r="K26" s="4">
        <f t="shared" si="3"/>
        <v>1.5</v>
      </c>
      <c r="L26" s="2">
        <v>1.5</v>
      </c>
      <c r="M26" s="2"/>
      <c r="N26" s="7">
        <f t="shared" si="4"/>
        <v>0</v>
      </c>
    </row>
    <row r="27" spans="1:24" ht="15.75" x14ac:dyDescent="0.25">
      <c r="A27" s="2" t="s">
        <v>96</v>
      </c>
      <c r="B27" s="3" t="s">
        <v>65</v>
      </c>
      <c r="C27" s="2">
        <v>57</v>
      </c>
      <c r="D27" s="2"/>
      <c r="E27" s="2">
        <f t="shared" si="0"/>
        <v>0</v>
      </c>
      <c r="F27" s="2">
        <v>42</v>
      </c>
      <c r="G27" s="2">
        <f t="shared" si="1"/>
        <v>31.5</v>
      </c>
      <c r="H27" s="2"/>
      <c r="I27" s="2"/>
      <c r="J27" s="5">
        <f t="shared" si="2"/>
        <v>88.5</v>
      </c>
      <c r="K27" s="4">
        <f t="shared" si="3"/>
        <v>89.25</v>
      </c>
      <c r="L27" s="2">
        <v>13.5</v>
      </c>
      <c r="M27" s="2">
        <v>75.75</v>
      </c>
      <c r="N27" s="7">
        <f t="shared" si="4"/>
        <v>0.75</v>
      </c>
      <c r="P27" t="s">
        <v>80</v>
      </c>
    </row>
    <row r="28" spans="1:24" ht="15.75" x14ac:dyDescent="0.25">
      <c r="A28" s="2"/>
      <c r="B28" s="3" t="s">
        <v>66</v>
      </c>
      <c r="C28" s="2">
        <v>43.5</v>
      </c>
      <c r="D28" s="2"/>
      <c r="E28" s="2">
        <f t="shared" si="0"/>
        <v>0</v>
      </c>
      <c r="F28" s="2">
        <v>18</v>
      </c>
      <c r="G28" s="2">
        <f t="shared" si="1"/>
        <v>13.5</v>
      </c>
      <c r="H28" s="2">
        <v>456</v>
      </c>
      <c r="I28" s="2">
        <v>0</v>
      </c>
      <c r="J28" s="5">
        <f t="shared" si="2"/>
        <v>513</v>
      </c>
      <c r="K28" s="4">
        <f t="shared" si="3"/>
        <v>514.5</v>
      </c>
      <c r="L28" s="2">
        <v>514.5</v>
      </c>
      <c r="M28" s="2"/>
      <c r="N28" s="7">
        <f t="shared" si="4"/>
        <v>1.5</v>
      </c>
      <c r="P28" t="s">
        <v>79</v>
      </c>
    </row>
    <row r="29" spans="1:24" ht="15.75" x14ac:dyDescent="0.25">
      <c r="A29" s="2"/>
      <c r="B29" s="3" t="s">
        <v>67</v>
      </c>
      <c r="C29" s="2">
        <v>273</v>
      </c>
      <c r="D29" s="2">
        <v>0</v>
      </c>
      <c r="E29" s="2">
        <f t="shared" si="0"/>
        <v>0</v>
      </c>
      <c r="F29" s="2">
        <v>102</v>
      </c>
      <c r="G29" s="2">
        <f t="shared" si="1"/>
        <v>76.5</v>
      </c>
      <c r="H29" s="2">
        <v>0</v>
      </c>
      <c r="I29" s="2">
        <v>0</v>
      </c>
      <c r="J29" s="5">
        <f t="shared" si="2"/>
        <v>349.5</v>
      </c>
      <c r="K29" s="4">
        <f t="shared" si="3"/>
        <v>349.5</v>
      </c>
      <c r="L29" s="2">
        <v>349.5</v>
      </c>
      <c r="M29" s="2"/>
      <c r="N29" s="7">
        <f t="shared" si="4"/>
        <v>0</v>
      </c>
    </row>
    <row r="30" spans="1:24" ht="15.75" x14ac:dyDescent="0.25">
      <c r="A30" s="2"/>
      <c r="B30" s="3" t="s">
        <v>68</v>
      </c>
      <c r="C30" s="2">
        <v>67.5</v>
      </c>
      <c r="D30" s="2"/>
      <c r="E30" s="2">
        <f t="shared" si="0"/>
        <v>0</v>
      </c>
      <c r="F30" s="2"/>
      <c r="G30" s="2">
        <f t="shared" si="1"/>
        <v>0</v>
      </c>
      <c r="H30" s="2">
        <v>684</v>
      </c>
      <c r="I30" s="2">
        <v>228</v>
      </c>
      <c r="J30" s="5">
        <f t="shared" si="2"/>
        <v>979.5</v>
      </c>
      <c r="K30" s="4">
        <f t="shared" si="3"/>
        <v>979.5</v>
      </c>
      <c r="L30" s="2">
        <v>979.5</v>
      </c>
      <c r="M30" s="2"/>
      <c r="N30" s="7">
        <f t="shared" si="4"/>
        <v>0</v>
      </c>
    </row>
    <row r="31" spans="1:24" ht="15.75" x14ac:dyDescent="0.25">
      <c r="A31" s="2"/>
      <c r="B31" s="3" t="s">
        <v>69</v>
      </c>
      <c r="C31" s="2"/>
      <c r="D31" s="2"/>
      <c r="E31" s="2">
        <f t="shared" si="0"/>
        <v>0</v>
      </c>
      <c r="F31" s="2"/>
      <c r="G31" s="2">
        <f t="shared" si="1"/>
        <v>0</v>
      </c>
      <c r="H31" s="2">
        <v>456</v>
      </c>
      <c r="I31" s="2"/>
      <c r="J31" s="5">
        <f t="shared" si="2"/>
        <v>456</v>
      </c>
      <c r="K31" s="4">
        <f t="shared" si="3"/>
        <v>456</v>
      </c>
      <c r="L31" s="2">
        <v>456</v>
      </c>
      <c r="M31" s="2"/>
      <c r="N31" s="7">
        <f t="shared" si="4"/>
        <v>0</v>
      </c>
      <c r="Q31" t="s">
        <v>77</v>
      </c>
    </row>
    <row r="32" spans="1:24" ht="15.75" x14ac:dyDescent="0.25">
      <c r="A32" s="2"/>
      <c r="B32" s="3" t="s">
        <v>70</v>
      </c>
      <c r="C32" s="2"/>
      <c r="D32" s="2"/>
      <c r="E32" s="2">
        <f t="shared" si="0"/>
        <v>0</v>
      </c>
      <c r="F32" s="2"/>
      <c r="G32" s="2">
        <f t="shared" si="1"/>
        <v>0</v>
      </c>
      <c r="H32" s="2">
        <v>228</v>
      </c>
      <c r="I32" s="2"/>
      <c r="J32" s="5">
        <f t="shared" si="2"/>
        <v>228</v>
      </c>
      <c r="K32" s="4">
        <f t="shared" si="3"/>
        <v>228</v>
      </c>
      <c r="L32" s="2">
        <v>228</v>
      </c>
      <c r="M32" s="2"/>
      <c r="N32" s="7">
        <f t="shared" si="4"/>
        <v>0</v>
      </c>
    </row>
    <row r="33" spans="1:14" ht="15.75" x14ac:dyDescent="0.25">
      <c r="A33" s="2"/>
      <c r="B33" s="3" t="s">
        <v>71</v>
      </c>
      <c r="C33" s="2"/>
      <c r="D33" s="2"/>
      <c r="E33" s="2">
        <f t="shared" si="0"/>
        <v>0</v>
      </c>
      <c r="F33" s="2"/>
      <c r="G33" s="2">
        <f t="shared" si="1"/>
        <v>0</v>
      </c>
      <c r="H33" s="2"/>
      <c r="I33" s="2">
        <v>1596</v>
      </c>
      <c r="J33" s="5">
        <f t="shared" si="2"/>
        <v>1596</v>
      </c>
      <c r="K33" s="4">
        <f t="shared" si="3"/>
        <v>1596</v>
      </c>
      <c r="L33" s="2">
        <v>1596</v>
      </c>
      <c r="M33" s="2"/>
      <c r="N33" s="7">
        <f t="shared" si="4"/>
        <v>0</v>
      </c>
    </row>
    <row r="34" spans="1:14" ht="15.75" x14ac:dyDescent="0.25">
      <c r="A34" s="2"/>
      <c r="B34" s="3" t="s">
        <v>72</v>
      </c>
      <c r="C34" s="2"/>
      <c r="D34" s="2"/>
      <c r="E34" s="2">
        <f t="shared" si="0"/>
        <v>0</v>
      </c>
      <c r="F34" s="2"/>
      <c r="G34" s="2">
        <f t="shared" si="1"/>
        <v>0</v>
      </c>
      <c r="H34" s="2"/>
      <c r="I34" s="2">
        <v>228</v>
      </c>
      <c r="J34" s="5">
        <f t="shared" si="2"/>
        <v>228</v>
      </c>
      <c r="K34" s="4">
        <f t="shared" si="3"/>
        <v>228</v>
      </c>
      <c r="L34" s="2">
        <v>228</v>
      </c>
      <c r="M34" s="2"/>
      <c r="N34" s="7">
        <f t="shared" si="4"/>
        <v>0</v>
      </c>
    </row>
    <row r="35" spans="1:14" ht="15.75" x14ac:dyDescent="0.25">
      <c r="A35" s="2"/>
      <c r="B35" s="3" t="s">
        <v>73</v>
      </c>
      <c r="C35" s="2"/>
      <c r="D35" s="2"/>
      <c r="E35" s="2">
        <f t="shared" si="0"/>
        <v>0</v>
      </c>
      <c r="F35" s="2"/>
      <c r="G35" s="2">
        <f t="shared" si="1"/>
        <v>0</v>
      </c>
      <c r="H35" s="2"/>
      <c r="I35" s="2">
        <v>342</v>
      </c>
      <c r="J35" s="5">
        <f t="shared" si="2"/>
        <v>342</v>
      </c>
      <c r="K35" s="4">
        <f t="shared" si="3"/>
        <v>342</v>
      </c>
      <c r="L35" s="2">
        <v>342</v>
      </c>
      <c r="M35" s="2"/>
      <c r="N35" s="7">
        <f t="shared" si="4"/>
        <v>0</v>
      </c>
    </row>
    <row r="36" spans="1:14" ht="15.75" x14ac:dyDescent="0.25">
      <c r="A36" s="2"/>
      <c r="B36" s="3" t="s">
        <v>75</v>
      </c>
      <c r="C36" s="2"/>
      <c r="D36" s="2"/>
      <c r="E36" s="2">
        <f t="shared" si="0"/>
        <v>0</v>
      </c>
      <c r="F36" s="2"/>
      <c r="G36" s="2">
        <f t="shared" si="1"/>
        <v>0</v>
      </c>
      <c r="H36" s="2"/>
      <c r="I36" s="2">
        <v>228</v>
      </c>
      <c r="J36" s="5">
        <f t="shared" si="2"/>
        <v>228</v>
      </c>
      <c r="K36" s="4">
        <f t="shared" si="3"/>
        <v>228</v>
      </c>
      <c r="L36" s="2">
        <v>228</v>
      </c>
      <c r="M36" s="2"/>
      <c r="N36" s="7">
        <f t="shared" si="4"/>
        <v>0</v>
      </c>
    </row>
    <row r="37" spans="1:14" ht="15.75" x14ac:dyDescent="0.25">
      <c r="J37" s="6"/>
      <c r="K37" s="4">
        <f t="shared" si="3"/>
        <v>0</v>
      </c>
    </row>
    <row r="40" spans="1:14" x14ac:dyDescent="0.25">
      <c r="B4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2022-01-12T08:57:28Z</dcterms:created>
  <dcterms:modified xsi:type="dcterms:W3CDTF">2022-01-14T13:21:18Z</dcterms:modified>
</cp:coreProperties>
</file>