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carol\Desktop\Caro\OENOTOURISME\"/>
    </mc:Choice>
  </mc:AlternateContent>
  <xr:revisionPtr revIDLastSave="0" documentId="13_ncr:1_{7A63B868-2CBB-4819-9A06-3B8829546773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Etude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0" i="1" l="1"/>
  <c r="H47" i="1" l="1"/>
  <c r="I47" i="1"/>
  <c r="J47" i="1"/>
  <c r="K47" i="1"/>
  <c r="L47" i="1"/>
  <c r="M47" i="1"/>
  <c r="N47" i="1"/>
  <c r="O47" i="1"/>
  <c r="P47" i="1"/>
  <c r="Q47" i="1"/>
  <c r="R47" i="1"/>
  <c r="G47" i="1"/>
  <c r="C27" i="1" l="1"/>
  <c r="G13" i="2" l="1"/>
  <c r="C13" i="2"/>
  <c r="G24" i="2"/>
  <c r="G23" i="2"/>
  <c r="G22" i="2"/>
  <c r="G20" i="2"/>
  <c r="G19" i="2"/>
  <c r="G18" i="2"/>
  <c r="G16" i="2"/>
  <c r="G25" i="2" s="1"/>
  <c r="G15" i="2"/>
  <c r="G14" i="2"/>
  <c r="C19" i="2"/>
  <c r="C14" i="2"/>
  <c r="C32" i="2"/>
  <c r="C33" i="2" s="1"/>
  <c r="C31" i="2"/>
  <c r="C30" i="2"/>
  <c r="C24" i="2"/>
  <c r="C23" i="2"/>
  <c r="C22" i="2"/>
  <c r="C21" i="2"/>
  <c r="C20" i="2"/>
  <c r="C18" i="2"/>
  <c r="C17" i="2"/>
  <c r="C16" i="2"/>
  <c r="C15" i="2"/>
  <c r="C25" i="2" s="1"/>
  <c r="C14" i="1" l="1"/>
  <c r="C15" i="1"/>
  <c r="C16" i="1"/>
  <c r="C17" i="1"/>
  <c r="C18" i="1"/>
  <c r="C19" i="1"/>
  <c r="C20" i="1"/>
  <c r="C21" i="1"/>
  <c r="C13" i="1"/>
  <c r="H14" i="1" l="1"/>
  <c r="C28" i="1" l="1"/>
  <c r="C29" i="1"/>
  <c r="C26" i="1"/>
  <c r="C22" i="1" l="1"/>
  <c r="D6" i="1"/>
  <c r="E8" i="1" s="1"/>
  <c r="N46" i="1" l="1"/>
  <c r="N48" i="1" s="1"/>
  <c r="N49" i="1" s="1"/>
  <c r="L46" i="1"/>
  <c r="L48" i="1" s="1"/>
  <c r="L49" i="1" s="1"/>
  <c r="I46" i="1"/>
  <c r="I48" i="1" s="1"/>
  <c r="I49" i="1" s="1"/>
  <c r="O46" i="1"/>
  <c r="O48" i="1" s="1"/>
  <c r="O49" i="1" s="1"/>
  <c r="M46" i="1"/>
  <c r="M48" i="1" s="1"/>
  <c r="M49" i="1" s="1"/>
  <c r="K46" i="1"/>
  <c r="K48" i="1" s="1"/>
  <c r="K49" i="1" s="1"/>
  <c r="J46" i="1"/>
  <c r="J48" i="1" s="1"/>
  <c r="J49" i="1" s="1"/>
  <c r="R46" i="1"/>
  <c r="R48" i="1" s="1"/>
  <c r="R49" i="1" s="1"/>
  <c r="H46" i="1"/>
  <c r="H48" i="1" s="1"/>
  <c r="H49" i="1" s="1"/>
  <c r="Q46" i="1"/>
  <c r="Q48" i="1" s="1"/>
  <c r="Q49" i="1" s="1"/>
  <c r="G46" i="1"/>
  <c r="G48" i="1" s="1"/>
  <c r="G49" i="1" s="1"/>
  <c r="P46" i="1"/>
  <c r="P48" i="1" s="1"/>
  <c r="P49" i="1" s="1"/>
  <c r="J39" i="1"/>
  <c r="T39" i="1"/>
  <c r="U39" i="1"/>
  <c r="Q39" i="1"/>
  <c r="R39" i="1"/>
  <c r="S39" i="1"/>
  <c r="Q40" i="1"/>
  <c r="T40" i="1"/>
  <c r="R40" i="1"/>
  <c r="S40" i="1"/>
  <c r="U40" i="1"/>
  <c r="U41" i="1" s="1"/>
  <c r="U42" i="1" s="1"/>
  <c r="L39" i="1"/>
  <c r="N40" i="1"/>
  <c r="I40" i="1"/>
  <c r="P40" i="1"/>
  <c r="K39" i="1"/>
  <c r="N39" i="1"/>
  <c r="G39" i="1"/>
  <c r="E39" i="1"/>
  <c r="I39" i="1"/>
  <c r="B39" i="1"/>
  <c r="M39" i="1"/>
  <c r="C39" i="1"/>
  <c r="H39" i="1"/>
  <c r="D39" i="1"/>
  <c r="F39" i="1"/>
  <c r="P39" i="1"/>
  <c r="O39" i="1"/>
  <c r="B40" i="1"/>
  <c r="C40" i="1"/>
  <c r="O40" i="1"/>
  <c r="F40" i="1"/>
  <c r="E40" i="1"/>
  <c r="D40" i="1"/>
  <c r="L40" i="1"/>
  <c r="K40" i="1"/>
  <c r="J40" i="1"/>
  <c r="M40" i="1"/>
  <c r="M41" i="1" s="1"/>
  <c r="M42" i="1" s="1"/>
  <c r="H40" i="1"/>
  <c r="G40" i="1"/>
  <c r="L41" i="1" l="1"/>
  <c r="L42" i="1" s="1"/>
  <c r="T41" i="1"/>
  <c r="T42" i="1" s="1"/>
  <c r="Q41" i="1"/>
  <c r="Q42" i="1" s="1"/>
  <c r="J41" i="1"/>
  <c r="J42" i="1" s="1"/>
  <c r="N41" i="1"/>
  <c r="N42" i="1" s="1"/>
  <c r="P41" i="1"/>
  <c r="P42" i="1" s="1"/>
  <c r="S41" i="1"/>
  <c r="S42" i="1" s="1"/>
  <c r="K41" i="1"/>
  <c r="K42" i="1" s="1"/>
  <c r="R41" i="1"/>
  <c r="R42" i="1" s="1"/>
  <c r="H41" i="1"/>
  <c r="H42" i="1" s="1"/>
  <c r="O41" i="1"/>
  <c r="O42" i="1" s="1"/>
  <c r="C41" i="1"/>
  <c r="C42" i="1" s="1"/>
  <c r="I41" i="1"/>
  <c r="I42" i="1" s="1"/>
  <c r="E41" i="1"/>
  <c r="E42" i="1" s="1"/>
  <c r="G41" i="1"/>
  <c r="G42" i="1" s="1"/>
  <c r="D41" i="1"/>
  <c r="D42" i="1" s="1"/>
  <c r="B41" i="1"/>
  <c r="B42" i="1" s="1"/>
  <c r="F41" i="1"/>
  <c r="F42" i="1" s="1"/>
</calcChain>
</file>

<file path=xl/sharedStrings.xml><?xml version="1.0" encoding="utf-8"?>
<sst xmlns="http://schemas.openxmlformats.org/spreadsheetml/2006/main" count="83" uniqueCount="49">
  <si>
    <t>PERSONNEL</t>
  </si>
  <si>
    <t>HEURES</t>
  </si>
  <si>
    <t>COUT CHARGE</t>
  </si>
  <si>
    <t>SERVICE</t>
  </si>
  <si>
    <t>MENAGE</t>
  </si>
  <si>
    <t>Total</t>
  </si>
  <si>
    <t>Charges fixes diverses</t>
  </si>
  <si>
    <t>eau, facturation, elec</t>
  </si>
  <si>
    <t>Vins Dégustation (base 1 bouteille pour 15 personne- conservation azote)</t>
  </si>
  <si>
    <t>Pommard Pezerolles</t>
  </si>
  <si>
    <t>Pommard Arvelets</t>
  </si>
  <si>
    <t>Pommard Chanlins</t>
  </si>
  <si>
    <t>Vosne Romanée aux Réas</t>
  </si>
  <si>
    <t>Richebourg</t>
  </si>
  <si>
    <t>Prix BT</t>
  </si>
  <si>
    <t>Cout/Pers</t>
  </si>
  <si>
    <t>Vins pour le Lunch (base 1 bouteille pour 6 personnes)</t>
  </si>
  <si>
    <t>Cremant</t>
  </si>
  <si>
    <t>Savigny ou Vosne</t>
  </si>
  <si>
    <t>Pommard 1er cru</t>
  </si>
  <si>
    <t>Repas par personne</t>
  </si>
  <si>
    <t>Nombre de personnes</t>
  </si>
  <si>
    <t>Couts fixes</t>
  </si>
  <si>
    <t>Couts variables</t>
  </si>
  <si>
    <t>Total des couts fixes</t>
  </si>
  <si>
    <t>Cout unitaire progressif</t>
  </si>
  <si>
    <t>Bourgogne Hte cote de nuits</t>
  </si>
  <si>
    <t>Savigny les Beaune</t>
  </si>
  <si>
    <t>Gevrey</t>
  </si>
  <si>
    <t>Bourgogne</t>
  </si>
  <si>
    <t>Hautes Cotes de Nuits</t>
  </si>
  <si>
    <t>Savigny</t>
  </si>
  <si>
    <t>Impact azote 40 cts par dose</t>
  </si>
  <si>
    <t xml:space="preserve">Degustation et descente de cave pour </t>
  </si>
  <si>
    <t xml:space="preserve"> personnes + machon</t>
  </si>
  <si>
    <t>Lavage verres</t>
  </si>
  <si>
    <t>1 bouteille pour 15 personne pour degustation donc 2 bt par vin</t>
  </si>
  <si>
    <t>Frais personnel</t>
  </si>
  <si>
    <t>Machon 15€ par pers</t>
  </si>
  <si>
    <t>Pommard</t>
  </si>
  <si>
    <t>Vins degustation</t>
  </si>
  <si>
    <t>Moulin a Vent</t>
  </si>
  <si>
    <t>Morey</t>
  </si>
  <si>
    <t>Partir sur base de 4 bouteilles de pommard</t>
  </si>
  <si>
    <t>40 x 4 = 160 €</t>
  </si>
  <si>
    <t>soit 8 euros par personnes</t>
  </si>
  <si>
    <t>Beaune 1er cru les Montrevenots</t>
  </si>
  <si>
    <t>Beaune 1er cru  blanc</t>
  </si>
  <si>
    <t>Bourgogne HN MAV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</si>
</sst>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1" xfId="0" applyFont="1" applyBorder="1"/>
    <xf numFmtId="1" fontId="0" fillId="0" borderId="1" xfId="0" applyNumberFormat="1" applyBorder="1"/>
    <xf numFmtId="0" fontId="3" fillId="0" borderId="0" xfId="0" applyFont="1"/>
    <xf numFmtId="0" fontId="4" fillId="0" borderId="0" xfId="0" applyFont="1"/>
    <xf numFmtId="2" fontId="0" fillId="0" borderId="1" xfId="0" applyNumberFormat="1" applyBorder="1"/>
    <xf numFmtId="1" fontId="2" fillId="0" borderId="1" xfId="0" applyNumberFormat="1" applyFont="1" applyBorder="1"/>
    <xf numFmtId="0" fontId="1" fillId="0" borderId="1" xfId="0" applyFont="1" applyBorder="1"/>
    <xf numFmtId="2" fontId="1" fillId="0" borderId="1" xfId="0" applyNumberFormat="1" applyFont="1" applyBorder="1"/>
    <xf numFmtId="0" fontId="5" fillId="0" borderId="0" xfId="0" applyFont="1"/>
    <xf numFmtId="9" fontId="0" fillId="0" borderId="0" xfId="0" applyNumberFormat="1"/>
    <xf numFmtId="164" fontId="0" fillId="0" borderId="1" xfId="0" applyNumberFormat="1" applyBorder="1"/>
    <xf numFmtId="15" fontId="0" fillId="0" borderId="0" xfId="0" applyNumberFormat="1"/>
    <xf numFmtId="0" fontId="0" fillId="2" borderId="1" xfId="0" applyFill="1" applyBorder="1"/>
    <xf numFmtId="164" fontId="0" fillId="2" borderId="1" xfId="0" applyNumberFormat="1" applyFill="1" applyBorder="1"/>
    <xf numFmtId="0" fontId="0" fillId="0" borderId="1" xfId="0" applyFill="1" applyBorder="1"/>
    <xf numFmtId="164" fontId="0" fillId="0" borderId="1" xfId="0" applyNumberFormat="1" applyFill="1" applyBorder="1"/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49"/>
  <sheetViews>
    <sheetView tabSelected="1" showWhiteSpace="0" view="pageLayout" zoomScaleNormal="100" workbookViewId="0">
      <selection activeCell="C30" sqref="C30"/>
    </sheetView>
  </sheetViews>
  <sheetFormatPr baseColWidth="10" defaultRowHeight="15" x14ac:dyDescent="0.25"/>
  <cols>
    <col min="1" max="1" width="23.28515625" customWidth="1"/>
    <col min="2" max="2" width="8.28515625" customWidth="1"/>
    <col min="3" max="3" width="11.140625" customWidth="1"/>
    <col min="4" max="4" width="6.5703125" bestFit="1" customWidth="1"/>
    <col min="5" max="5" width="7.28515625" customWidth="1"/>
    <col min="6" max="6" width="23.85546875" bestFit="1" customWidth="1"/>
    <col min="7" max="9" width="6.5703125" bestFit="1" customWidth="1"/>
    <col min="10" max="11" width="7.5703125" bestFit="1" customWidth="1"/>
    <col min="12" max="15" width="6.5703125" bestFit="1" customWidth="1"/>
    <col min="16" max="16" width="7.5703125" bestFit="1" customWidth="1"/>
  </cols>
  <sheetData>
    <row r="2" spans="1:8" x14ac:dyDescent="0.25">
      <c r="A2" s="5" t="s">
        <v>0</v>
      </c>
    </row>
    <row r="3" spans="1:8" x14ac:dyDescent="0.25">
      <c r="B3" t="s">
        <v>1</v>
      </c>
      <c r="C3" t="s">
        <v>2</v>
      </c>
      <c r="D3" t="s">
        <v>5</v>
      </c>
    </row>
    <row r="4" spans="1:8" x14ac:dyDescent="0.25">
      <c r="A4" s="1" t="s">
        <v>3</v>
      </c>
      <c r="B4" s="1">
        <v>2</v>
      </c>
      <c r="C4" s="1">
        <v>15</v>
      </c>
      <c r="D4" s="1">
        <v>50</v>
      </c>
    </row>
    <row r="5" spans="1:8" x14ac:dyDescent="0.25">
      <c r="A5" s="1" t="s">
        <v>4</v>
      </c>
      <c r="B5" s="1">
        <v>2</v>
      </c>
      <c r="C5" s="1">
        <v>15</v>
      </c>
      <c r="D5" s="1">
        <v>50</v>
      </c>
    </row>
    <row r="6" spans="1:8" x14ac:dyDescent="0.25">
      <c r="D6" s="2">
        <f>SUM(D4:D5)</f>
        <v>100</v>
      </c>
    </row>
    <row r="7" spans="1:8" x14ac:dyDescent="0.25">
      <c r="A7" s="5" t="s">
        <v>6</v>
      </c>
      <c r="E7" s="20" t="s">
        <v>24</v>
      </c>
      <c r="F7" s="20"/>
      <c r="G7" s="20"/>
    </row>
    <row r="8" spans="1:8" x14ac:dyDescent="0.25">
      <c r="A8" s="5"/>
      <c r="E8" s="6">
        <f>D9+D6</f>
        <v>130</v>
      </c>
    </row>
    <row r="9" spans="1:8" x14ac:dyDescent="0.25">
      <c r="A9" s="19" t="s">
        <v>7</v>
      </c>
      <c r="B9" s="19"/>
      <c r="C9" s="19"/>
      <c r="D9" s="3">
        <v>30</v>
      </c>
    </row>
    <row r="10" spans="1:8" x14ac:dyDescent="0.25">
      <c r="G10" t="s">
        <v>32</v>
      </c>
    </row>
    <row r="11" spans="1:8" x14ac:dyDescent="0.25">
      <c r="A11" s="5" t="s">
        <v>8</v>
      </c>
    </row>
    <row r="12" spans="1:8" x14ac:dyDescent="0.25">
      <c r="B12" t="s">
        <v>14</v>
      </c>
      <c r="C12" t="s">
        <v>15</v>
      </c>
      <c r="G12" t="s">
        <v>14</v>
      </c>
      <c r="H12" t="s">
        <v>15</v>
      </c>
    </row>
    <row r="13" spans="1:8" x14ac:dyDescent="0.25">
      <c r="A13" s="1" t="s">
        <v>9</v>
      </c>
      <c r="B13" s="1"/>
      <c r="C13" s="13">
        <f>(B13/15)+0.4</f>
        <v>0.4</v>
      </c>
      <c r="F13" s="1" t="s">
        <v>26</v>
      </c>
      <c r="G13" s="1">
        <v>13</v>
      </c>
      <c r="H13" s="1">
        <v>1</v>
      </c>
    </row>
    <row r="14" spans="1:8" x14ac:dyDescent="0.25">
      <c r="A14" s="1" t="s">
        <v>10</v>
      </c>
      <c r="B14" s="1">
        <v>66</v>
      </c>
      <c r="C14" s="13">
        <f t="shared" ref="C14:C21" si="0">(B14/15)+0.4</f>
        <v>4.8000000000000007</v>
      </c>
      <c r="F14" s="1" t="s">
        <v>27</v>
      </c>
      <c r="G14" s="1">
        <v>25</v>
      </c>
      <c r="H14" s="4">
        <f>G14/15</f>
        <v>1.6666666666666667</v>
      </c>
    </row>
    <row r="15" spans="1:8" x14ac:dyDescent="0.25">
      <c r="A15" s="1" t="s">
        <v>11</v>
      </c>
      <c r="B15" s="1"/>
      <c r="C15" s="13">
        <f t="shared" si="0"/>
        <v>0.4</v>
      </c>
    </row>
    <row r="16" spans="1:8" x14ac:dyDescent="0.25">
      <c r="A16" s="1" t="s">
        <v>12</v>
      </c>
      <c r="B16" s="1">
        <v>54</v>
      </c>
      <c r="C16" s="13">
        <f t="shared" si="0"/>
        <v>4</v>
      </c>
    </row>
    <row r="17" spans="1:3" x14ac:dyDescent="0.25">
      <c r="A17" s="1" t="s">
        <v>28</v>
      </c>
      <c r="B17" s="1"/>
      <c r="C17" s="13">
        <f t="shared" si="0"/>
        <v>0.4</v>
      </c>
    </row>
    <row r="18" spans="1:3" x14ac:dyDescent="0.25">
      <c r="A18" s="1" t="s">
        <v>48</v>
      </c>
      <c r="B18" s="1">
        <v>22</v>
      </c>
      <c r="C18" s="13">
        <f t="shared" si="0"/>
        <v>1.8666666666666667</v>
      </c>
    </row>
    <row r="19" spans="1:3" x14ac:dyDescent="0.25">
      <c r="A19" s="1" t="s">
        <v>31</v>
      </c>
      <c r="B19" s="1"/>
      <c r="C19" s="13">
        <f t="shared" si="0"/>
        <v>0.4</v>
      </c>
    </row>
    <row r="20" spans="1:3" x14ac:dyDescent="0.25">
      <c r="A20" s="1" t="s">
        <v>30</v>
      </c>
      <c r="B20" s="1"/>
      <c r="C20" s="13">
        <f t="shared" si="0"/>
        <v>0.4</v>
      </c>
    </row>
    <row r="21" spans="1:3" x14ac:dyDescent="0.25">
      <c r="A21" s="1" t="s">
        <v>13</v>
      </c>
      <c r="B21" s="1"/>
      <c r="C21" s="13">
        <f t="shared" si="0"/>
        <v>0.4</v>
      </c>
    </row>
    <row r="22" spans="1:3" x14ac:dyDescent="0.25">
      <c r="C22" s="8">
        <f>SUM(C13:C21)</f>
        <v>13.06666666666667</v>
      </c>
    </row>
    <row r="24" spans="1:3" x14ac:dyDescent="0.25">
      <c r="A24" s="5" t="s">
        <v>16</v>
      </c>
    </row>
    <row r="25" spans="1:3" x14ac:dyDescent="0.25">
      <c r="B25" t="s">
        <v>14</v>
      </c>
      <c r="C25" t="s">
        <v>15</v>
      </c>
    </row>
    <row r="26" spans="1:3" x14ac:dyDescent="0.25">
      <c r="A26" s="1" t="s">
        <v>17</v>
      </c>
      <c r="B26" s="1"/>
      <c r="C26" s="4">
        <f>B26/6</f>
        <v>0</v>
      </c>
    </row>
    <row r="27" spans="1:3" x14ac:dyDescent="0.25">
      <c r="A27" s="1" t="s">
        <v>47</v>
      </c>
      <c r="B27" s="1">
        <v>55</v>
      </c>
      <c r="C27" s="4">
        <f>B27/6</f>
        <v>9.1666666666666661</v>
      </c>
    </row>
    <row r="28" spans="1:3" x14ac:dyDescent="0.25">
      <c r="A28" s="1" t="s">
        <v>18</v>
      </c>
      <c r="B28" s="1"/>
      <c r="C28" s="4">
        <f t="shared" ref="C28:C29" si="1">B28/6</f>
        <v>0</v>
      </c>
    </row>
    <row r="29" spans="1:3" x14ac:dyDescent="0.25">
      <c r="A29" s="1" t="s">
        <v>19</v>
      </c>
      <c r="B29" s="1">
        <v>70</v>
      </c>
      <c r="C29" s="4">
        <f t="shared" si="1"/>
        <v>11.666666666666666</v>
      </c>
    </row>
    <row r="30" spans="1:3" x14ac:dyDescent="0.25">
      <c r="C30" s="8">
        <f>SUM(C26:C29)</f>
        <v>20.833333333333332</v>
      </c>
    </row>
    <row r="32" spans="1:3" x14ac:dyDescent="0.25">
      <c r="A32" s="19" t="s">
        <v>20</v>
      </c>
      <c r="B32" s="19"/>
      <c r="C32" s="3">
        <v>18</v>
      </c>
    </row>
    <row r="38" spans="1:21" ht="15.75" x14ac:dyDescent="0.25">
      <c r="A38" s="11" t="s">
        <v>21</v>
      </c>
      <c r="B38" s="3">
        <v>1</v>
      </c>
      <c r="C38" s="3">
        <v>2</v>
      </c>
      <c r="D38" s="3">
        <v>3</v>
      </c>
      <c r="E38" s="3">
        <v>4</v>
      </c>
      <c r="F38" s="3">
        <v>5</v>
      </c>
      <c r="G38" s="3">
        <v>6</v>
      </c>
      <c r="H38" s="3">
        <v>7</v>
      </c>
      <c r="I38" s="3">
        <v>8</v>
      </c>
      <c r="J38" s="3">
        <v>9</v>
      </c>
      <c r="K38" s="3">
        <v>10</v>
      </c>
      <c r="L38" s="3">
        <v>11</v>
      </c>
      <c r="M38" s="3">
        <v>12</v>
      </c>
      <c r="N38" s="3">
        <v>13</v>
      </c>
      <c r="O38" s="3">
        <v>14</v>
      </c>
      <c r="P38" s="3">
        <v>15</v>
      </c>
      <c r="Q38" s="3">
        <v>16</v>
      </c>
      <c r="R38" s="3">
        <v>17</v>
      </c>
      <c r="S38" s="3">
        <v>18</v>
      </c>
      <c r="T38" s="3">
        <v>19</v>
      </c>
      <c r="U38" s="3">
        <v>20</v>
      </c>
    </row>
    <row r="39" spans="1:21" x14ac:dyDescent="0.25">
      <c r="A39" s="1" t="s">
        <v>22</v>
      </c>
      <c r="B39" s="1">
        <f>$E$8</f>
        <v>130</v>
      </c>
      <c r="C39" s="1">
        <f t="shared" ref="C39:U39" si="2">$E$8</f>
        <v>130</v>
      </c>
      <c r="D39" s="1">
        <f t="shared" si="2"/>
        <v>130</v>
      </c>
      <c r="E39" s="1">
        <f t="shared" si="2"/>
        <v>130</v>
      </c>
      <c r="F39" s="1">
        <f t="shared" si="2"/>
        <v>130</v>
      </c>
      <c r="G39" s="1">
        <f t="shared" si="2"/>
        <v>130</v>
      </c>
      <c r="H39" s="1">
        <f t="shared" si="2"/>
        <v>130</v>
      </c>
      <c r="I39" s="1">
        <f t="shared" si="2"/>
        <v>130</v>
      </c>
      <c r="J39" s="1">
        <f t="shared" si="2"/>
        <v>130</v>
      </c>
      <c r="K39" s="1">
        <f t="shared" si="2"/>
        <v>130</v>
      </c>
      <c r="L39" s="1">
        <f t="shared" si="2"/>
        <v>130</v>
      </c>
      <c r="M39" s="1">
        <f t="shared" si="2"/>
        <v>130</v>
      </c>
      <c r="N39" s="1">
        <f t="shared" si="2"/>
        <v>130</v>
      </c>
      <c r="O39" s="1">
        <f t="shared" si="2"/>
        <v>130</v>
      </c>
      <c r="P39" s="1">
        <f t="shared" si="2"/>
        <v>130</v>
      </c>
      <c r="Q39" s="1">
        <f t="shared" si="2"/>
        <v>130</v>
      </c>
      <c r="R39" s="1">
        <f t="shared" si="2"/>
        <v>130</v>
      </c>
      <c r="S39" s="1">
        <f t="shared" si="2"/>
        <v>130</v>
      </c>
      <c r="T39" s="1">
        <f t="shared" si="2"/>
        <v>130</v>
      </c>
      <c r="U39" s="1">
        <f t="shared" si="2"/>
        <v>130</v>
      </c>
    </row>
    <row r="40" spans="1:21" x14ac:dyDescent="0.25">
      <c r="A40" s="1" t="s">
        <v>23</v>
      </c>
      <c r="B40" s="7">
        <f t="shared" ref="B40:U40" si="3">($C$32+$C$30+$C$22)*B38</f>
        <v>51.9</v>
      </c>
      <c r="C40" s="7">
        <f t="shared" si="3"/>
        <v>103.8</v>
      </c>
      <c r="D40" s="7">
        <f t="shared" si="3"/>
        <v>155.69999999999999</v>
      </c>
      <c r="E40" s="7">
        <f t="shared" si="3"/>
        <v>207.6</v>
      </c>
      <c r="F40" s="7">
        <f t="shared" si="3"/>
        <v>259.5</v>
      </c>
      <c r="G40" s="7">
        <f t="shared" si="3"/>
        <v>311.39999999999998</v>
      </c>
      <c r="H40" s="7">
        <f t="shared" si="3"/>
        <v>363.3</v>
      </c>
      <c r="I40" s="7">
        <f t="shared" si="3"/>
        <v>415.2</v>
      </c>
      <c r="J40" s="7">
        <f t="shared" si="3"/>
        <v>467.09999999999997</v>
      </c>
      <c r="K40" s="7">
        <f t="shared" si="3"/>
        <v>519</v>
      </c>
      <c r="L40" s="7">
        <f t="shared" si="3"/>
        <v>570.9</v>
      </c>
      <c r="M40" s="7">
        <f t="shared" si="3"/>
        <v>622.79999999999995</v>
      </c>
      <c r="N40" s="7">
        <f t="shared" si="3"/>
        <v>674.69999999999993</v>
      </c>
      <c r="O40" s="7">
        <f t="shared" si="3"/>
        <v>726.6</v>
      </c>
      <c r="P40" s="7">
        <f t="shared" si="3"/>
        <v>778.5</v>
      </c>
      <c r="Q40" s="7">
        <f t="shared" si="3"/>
        <v>830.4</v>
      </c>
      <c r="R40" s="7">
        <f t="shared" si="3"/>
        <v>882.3</v>
      </c>
      <c r="S40" s="7">
        <f t="shared" si="3"/>
        <v>934.19999999999993</v>
      </c>
      <c r="T40" s="7">
        <f t="shared" si="3"/>
        <v>986.1</v>
      </c>
      <c r="U40" s="7">
        <f t="shared" si="3"/>
        <v>1038</v>
      </c>
    </row>
    <row r="41" spans="1:21" x14ac:dyDescent="0.25">
      <c r="A41" s="1" t="s">
        <v>5</v>
      </c>
      <c r="B41" s="7">
        <f>B40+B39</f>
        <v>181.9</v>
      </c>
      <c r="C41" s="7">
        <f t="shared" ref="C41:U41" si="4">C40+C39</f>
        <v>233.8</v>
      </c>
      <c r="D41" s="7">
        <f t="shared" si="4"/>
        <v>285.7</v>
      </c>
      <c r="E41" s="7">
        <f t="shared" si="4"/>
        <v>337.6</v>
      </c>
      <c r="F41" s="7">
        <f t="shared" si="4"/>
        <v>389.5</v>
      </c>
      <c r="G41" s="7">
        <f t="shared" si="4"/>
        <v>441.4</v>
      </c>
      <c r="H41" s="7">
        <f t="shared" si="4"/>
        <v>493.3</v>
      </c>
      <c r="I41" s="7">
        <f t="shared" si="4"/>
        <v>545.20000000000005</v>
      </c>
      <c r="J41" s="7">
        <f t="shared" si="4"/>
        <v>597.09999999999991</v>
      </c>
      <c r="K41" s="7">
        <f t="shared" si="4"/>
        <v>649</v>
      </c>
      <c r="L41" s="7">
        <f t="shared" si="4"/>
        <v>700.9</v>
      </c>
      <c r="M41" s="7">
        <f t="shared" si="4"/>
        <v>752.8</v>
      </c>
      <c r="N41" s="7">
        <f t="shared" si="4"/>
        <v>804.69999999999993</v>
      </c>
      <c r="O41" s="7">
        <f t="shared" si="4"/>
        <v>856.6</v>
      </c>
      <c r="P41" s="7">
        <f t="shared" si="4"/>
        <v>908.5</v>
      </c>
      <c r="Q41" s="7">
        <f t="shared" si="4"/>
        <v>960.4</v>
      </c>
      <c r="R41" s="7">
        <f t="shared" si="4"/>
        <v>1012.3</v>
      </c>
      <c r="S41" s="7">
        <f t="shared" si="4"/>
        <v>1064.1999999999998</v>
      </c>
      <c r="T41" s="7">
        <f t="shared" si="4"/>
        <v>1116.0999999999999</v>
      </c>
      <c r="U41" s="7">
        <f t="shared" si="4"/>
        <v>1168</v>
      </c>
    </row>
    <row r="42" spans="1:21" x14ac:dyDescent="0.25">
      <c r="A42" s="9" t="s">
        <v>25</v>
      </c>
      <c r="B42" s="10">
        <f>B41/B38</f>
        <v>181.9</v>
      </c>
      <c r="C42" s="10">
        <f t="shared" ref="C42:U42" si="5">C41/C38</f>
        <v>116.9</v>
      </c>
      <c r="D42" s="10">
        <f t="shared" si="5"/>
        <v>95.233333333333334</v>
      </c>
      <c r="E42" s="10">
        <f t="shared" si="5"/>
        <v>84.4</v>
      </c>
      <c r="F42" s="10">
        <f t="shared" si="5"/>
        <v>77.900000000000006</v>
      </c>
      <c r="G42" s="10">
        <f t="shared" si="5"/>
        <v>73.566666666666663</v>
      </c>
      <c r="H42" s="10">
        <f t="shared" si="5"/>
        <v>70.471428571428575</v>
      </c>
      <c r="I42" s="10">
        <f t="shared" si="5"/>
        <v>68.150000000000006</v>
      </c>
      <c r="J42" s="10">
        <f t="shared" si="5"/>
        <v>66.344444444444434</v>
      </c>
      <c r="K42" s="10">
        <f t="shared" si="5"/>
        <v>64.900000000000006</v>
      </c>
      <c r="L42" s="10">
        <f t="shared" si="5"/>
        <v>63.718181818181819</v>
      </c>
      <c r="M42" s="10">
        <f t="shared" si="5"/>
        <v>62.733333333333327</v>
      </c>
      <c r="N42" s="10">
        <f t="shared" si="5"/>
        <v>61.899999999999991</v>
      </c>
      <c r="O42" s="10">
        <f t="shared" si="5"/>
        <v>61.18571428571429</v>
      </c>
      <c r="P42" s="10">
        <f t="shared" si="5"/>
        <v>60.56666666666667</v>
      </c>
      <c r="Q42" s="10">
        <f t="shared" si="5"/>
        <v>60.024999999999999</v>
      </c>
      <c r="R42" s="10">
        <f t="shared" si="5"/>
        <v>59.547058823529412</v>
      </c>
      <c r="S42" s="10">
        <f t="shared" si="5"/>
        <v>59.122222222222213</v>
      </c>
      <c r="T42" s="10">
        <f t="shared" si="5"/>
        <v>58.742105263157889</v>
      </c>
      <c r="U42" s="10">
        <f t="shared" si="5"/>
        <v>58.4</v>
      </c>
    </row>
    <row r="45" spans="1:21" x14ac:dyDescent="0.25">
      <c r="G45" s="3">
        <v>6</v>
      </c>
      <c r="H45" s="3">
        <v>7</v>
      </c>
      <c r="I45" s="3">
        <v>8</v>
      </c>
      <c r="J45" s="3">
        <v>9</v>
      </c>
      <c r="K45" s="3">
        <v>10</v>
      </c>
      <c r="L45" s="3">
        <v>11</v>
      </c>
      <c r="M45" s="3">
        <v>12</v>
      </c>
      <c r="N45" s="3">
        <v>13</v>
      </c>
      <c r="O45" s="3">
        <v>14</v>
      </c>
      <c r="P45" s="3">
        <v>15</v>
      </c>
      <c r="Q45" s="3">
        <v>16</v>
      </c>
      <c r="R45" s="3">
        <v>17</v>
      </c>
    </row>
    <row r="46" spans="1:21" x14ac:dyDescent="0.25">
      <c r="B46" s="12"/>
      <c r="G46" s="1">
        <f t="shared" ref="G46:R46" si="6">$E$8</f>
        <v>130</v>
      </c>
      <c r="H46" s="1">
        <f t="shared" si="6"/>
        <v>130</v>
      </c>
      <c r="I46" s="1">
        <f t="shared" si="6"/>
        <v>130</v>
      </c>
      <c r="J46" s="1">
        <f t="shared" si="6"/>
        <v>130</v>
      </c>
      <c r="K46" s="1">
        <f t="shared" si="6"/>
        <v>130</v>
      </c>
      <c r="L46" s="1">
        <f t="shared" si="6"/>
        <v>130</v>
      </c>
      <c r="M46" s="1">
        <f t="shared" si="6"/>
        <v>130</v>
      </c>
      <c r="N46" s="1">
        <f t="shared" si="6"/>
        <v>130</v>
      </c>
      <c r="O46" s="1">
        <f t="shared" si="6"/>
        <v>130</v>
      </c>
      <c r="P46" s="1">
        <f t="shared" si="6"/>
        <v>130</v>
      </c>
      <c r="Q46" s="1">
        <f t="shared" si="6"/>
        <v>130</v>
      </c>
      <c r="R46" s="1">
        <f t="shared" si="6"/>
        <v>130</v>
      </c>
    </row>
    <row r="47" spans="1:21" x14ac:dyDescent="0.25">
      <c r="G47" s="7">
        <f>45*G45</f>
        <v>270</v>
      </c>
      <c r="H47" s="7">
        <f t="shared" ref="H47:R47" si="7">45*H45</f>
        <v>315</v>
      </c>
      <c r="I47" s="7">
        <f t="shared" si="7"/>
        <v>360</v>
      </c>
      <c r="J47" s="7">
        <f t="shared" si="7"/>
        <v>405</v>
      </c>
      <c r="K47" s="7">
        <f t="shared" si="7"/>
        <v>450</v>
      </c>
      <c r="L47" s="7">
        <f t="shared" si="7"/>
        <v>495</v>
      </c>
      <c r="M47" s="7">
        <f t="shared" si="7"/>
        <v>540</v>
      </c>
      <c r="N47" s="7">
        <f t="shared" si="7"/>
        <v>585</v>
      </c>
      <c r="O47" s="7">
        <f t="shared" si="7"/>
        <v>630</v>
      </c>
      <c r="P47" s="7">
        <f t="shared" si="7"/>
        <v>675</v>
      </c>
      <c r="Q47" s="7">
        <f t="shared" si="7"/>
        <v>720</v>
      </c>
      <c r="R47" s="7">
        <f t="shared" si="7"/>
        <v>765</v>
      </c>
    </row>
    <row r="48" spans="1:21" x14ac:dyDescent="0.25">
      <c r="G48" s="7">
        <f t="shared" ref="G48:R48" si="8">G47+G46</f>
        <v>400</v>
      </c>
      <c r="H48" s="7">
        <f t="shared" si="8"/>
        <v>445</v>
      </c>
      <c r="I48" s="7">
        <f t="shared" si="8"/>
        <v>490</v>
      </c>
      <c r="J48" s="7">
        <f t="shared" si="8"/>
        <v>535</v>
      </c>
      <c r="K48" s="7">
        <f t="shared" si="8"/>
        <v>580</v>
      </c>
      <c r="L48" s="7">
        <f t="shared" si="8"/>
        <v>625</v>
      </c>
      <c r="M48" s="7">
        <f t="shared" si="8"/>
        <v>670</v>
      </c>
      <c r="N48" s="7">
        <f t="shared" si="8"/>
        <v>715</v>
      </c>
      <c r="O48" s="7">
        <f t="shared" si="8"/>
        <v>760</v>
      </c>
      <c r="P48" s="7">
        <f t="shared" si="8"/>
        <v>805</v>
      </c>
      <c r="Q48" s="7">
        <f t="shared" si="8"/>
        <v>850</v>
      </c>
      <c r="R48" s="7">
        <f t="shared" si="8"/>
        <v>895</v>
      </c>
    </row>
    <row r="49" spans="7:18" x14ac:dyDescent="0.25">
      <c r="G49" s="10">
        <f t="shared" ref="G49:R49" si="9">G48/G45</f>
        <v>66.666666666666671</v>
      </c>
      <c r="H49" s="10">
        <f t="shared" si="9"/>
        <v>63.571428571428569</v>
      </c>
      <c r="I49" s="10">
        <f t="shared" si="9"/>
        <v>61.25</v>
      </c>
      <c r="J49" s="10">
        <f t="shared" si="9"/>
        <v>59.444444444444443</v>
      </c>
      <c r="K49" s="10">
        <f t="shared" si="9"/>
        <v>58</v>
      </c>
      <c r="L49" s="10">
        <f t="shared" si="9"/>
        <v>56.81818181818182</v>
      </c>
      <c r="M49" s="10">
        <f t="shared" si="9"/>
        <v>55.833333333333336</v>
      </c>
      <c r="N49" s="10">
        <f t="shared" si="9"/>
        <v>55</v>
      </c>
      <c r="O49" s="10">
        <f t="shared" si="9"/>
        <v>54.285714285714285</v>
      </c>
      <c r="P49" s="10">
        <f t="shared" si="9"/>
        <v>53.666666666666664</v>
      </c>
      <c r="Q49" s="10">
        <f t="shared" si="9"/>
        <v>53.125</v>
      </c>
      <c r="R49" s="10">
        <f t="shared" si="9"/>
        <v>52.647058823529413</v>
      </c>
    </row>
  </sheetData>
  <mergeCells count="3">
    <mergeCell ref="A9:C9"/>
    <mergeCell ref="A32:B32"/>
    <mergeCell ref="E7:G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5"/>
  <sheetViews>
    <sheetView topLeftCell="A16" workbookViewId="0">
      <selection activeCell="C29" sqref="C29"/>
    </sheetView>
  </sheetViews>
  <sheetFormatPr baseColWidth="10" defaultRowHeight="15" x14ac:dyDescent="0.25"/>
  <cols>
    <col min="1" max="1" width="26.42578125" customWidth="1"/>
    <col min="5" max="5" width="24" customWidth="1"/>
  </cols>
  <sheetData>
    <row r="1" spans="1:7" x14ac:dyDescent="0.25">
      <c r="A1" s="14">
        <v>43363</v>
      </c>
    </row>
    <row r="2" spans="1:7" x14ac:dyDescent="0.25">
      <c r="A2" t="s">
        <v>33</v>
      </c>
    </row>
    <row r="3" spans="1:7" x14ac:dyDescent="0.25">
      <c r="A3" t="s">
        <v>34</v>
      </c>
    </row>
    <row r="4" spans="1:7" x14ac:dyDescent="0.25">
      <c r="A4" t="s">
        <v>39</v>
      </c>
    </row>
    <row r="6" spans="1:7" x14ac:dyDescent="0.25">
      <c r="A6" t="s">
        <v>35</v>
      </c>
    </row>
    <row r="7" spans="1:7" x14ac:dyDescent="0.25">
      <c r="A7" t="s">
        <v>36</v>
      </c>
    </row>
    <row r="8" spans="1:7" x14ac:dyDescent="0.25">
      <c r="A8" t="s">
        <v>37</v>
      </c>
    </row>
    <row r="9" spans="1:7" x14ac:dyDescent="0.25">
      <c r="A9" t="s">
        <v>38</v>
      </c>
    </row>
    <row r="11" spans="1:7" x14ac:dyDescent="0.25">
      <c r="A11" t="s">
        <v>40</v>
      </c>
    </row>
    <row r="12" spans="1:7" x14ac:dyDescent="0.25">
      <c r="B12" t="s">
        <v>14</v>
      </c>
      <c r="C12" t="s">
        <v>15</v>
      </c>
      <c r="F12" t="s">
        <v>14</v>
      </c>
      <c r="G12" t="s">
        <v>15</v>
      </c>
    </row>
    <row r="13" spans="1:7" x14ac:dyDescent="0.25">
      <c r="A13" s="1" t="s">
        <v>46</v>
      </c>
      <c r="B13" s="1">
        <v>35</v>
      </c>
      <c r="C13" s="18">
        <f>(B13/15)+0.4</f>
        <v>2.7333333333333334</v>
      </c>
      <c r="E13" s="1" t="s">
        <v>46</v>
      </c>
      <c r="F13" s="1">
        <v>35</v>
      </c>
      <c r="G13" s="18">
        <f>(F13/15)+0.4</f>
        <v>2.7333333333333334</v>
      </c>
    </row>
    <row r="14" spans="1:7" x14ac:dyDescent="0.25">
      <c r="A14" s="17" t="s">
        <v>41</v>
      </c>
      <c r="B14" s="17">
        <v>16.25</v>
      </c>
      <c r="C14" s="18">
        <f>(B14/15)+0.4</f>
        <v>1.4833333333333334</v>
      </c>
      <c r="E14" s="17" t="s">
        <v>41</v>
      </c>
      <c r="F14" s="17">
        <v>16.25</v>
      </c>
      <c r="G14" s="18">
        <f>(F14/15)+0.4</f>
        <v>1.4833333333333334</v>
      </c>
    </row>
    <row r="15" spans="1:7" x14ac:dyDescent="0.25">
      <c r="A15" s="15" t="s">
        <v>9</v>
      </c>
      <c r="B15" s="15">
        <v>40</v>
      </c>
      <c r="C15" s="16">
        <f>(B15/15)+0.4</f>
        <v>3.0666666666666664</v>
      </c>
      <c r="E15" s="15" t="s">
        <v>9</v>
      </c>
      <c r="F15" s="15">
        <v>40</v>
      </c>
      <c r="G15" s="16">
        <f>(F15/15)+0.4</f>
        <v>3.0666666666666664</v>
      </c>
    </row>
    <row r="16" spans="1:7" x14ac:dyDescent="0.25">
      <c r="A16" s="15" t="s">
        <v>10</v>
      </c>
      <c r="B16" s="15">
        <v>40</v>
      </c>
      <c r="C16" s="16">
        <f t="shared" ref="C16:C24" si="0">(B16/15)+0.4</f>
        <v>3.0666666666666664</v>
      </c>
      <c r="E16" s="15" t="s">
        <v>10</v>
      </c>
      <c r="F16" s="15">
        <v>40</v>
      </c>
      <c r="G16" s="16">
        <f t="shared" ref="G16:G24" si="1">(F16/15)+0.4</f>
        <v>3.0666666666666664</v>
      </c>
    </row>
    <row r="17" spans="1:7" x14ac:dyDescent="0.25">
      <c r="A17" s="1" t="s">
        <v>11</v>
      </c>
      <c r="B17" s="1">
        <v>40</v>
      </c>
      <c r="C17" s="13">
        <f t="shared" si="0"/>
        <v>3.0666666666666664</v>
      </c>
      <c r="E17" s="1"/>
      <c r="F17" s="1"/>
      <c r="G17" s="13"/>
    </row>
    <row r="18" spans="1:7" x14ac:dyDescent="0.25">
      <c r="A18" s="15" t="s">
        <v>12</v>
      </c>
      <c r="B18" s="15">
        <v>32</v>
      </c>
      <c r="C18" s="16">
        <f t="shared" si="0"/>
        <v>2.5333333333333332</v>
      </c>
      <c r="E18" s="15" t="s">
        <v>12</v>
      </c>
      <c r="F18" s="15">
        <v>32</v>
      </c>
      <c r="G18" s="16">
        <f t="shared" si="1"/>
        <v>2.5333333333333332</v>
      </c>
    </row>
    <row r="19" spans="1:7" x14ac:dyDescent="0.25">
      <c r="A19" s="17" t="s">
        <v>42</v>
      </c>
      <c r="B19" s="17">
        <v>30</v>
      </c>
      <c r="C19" s="18">
        <f t="shared" si="0"/>
        <v>2.4</v>
      </c>
      <c r="E19" s="17" t="s">
        <v>42</v>
      </c>
      <c r="F19" s="17">
        <v>30</v>
      </c>
      <c r="G19" s="18">
        <f t="shared" si="1"/>
        <v>2.4</v>
      </c>
    </row>
    <row r="20" spans="1:7" x14ac:dyDescent="0.25">
      <c r="A20" s="1" t="s">
        <v>28</v>
      </c>
      <c r="B20" s="1">
        <v>30</v>
      </c>
      <c r="C20" s="13">
        <f t="shared" si="0"/>
        <v>2.4</v>
      </c>
      <c r="E20" s="1" t="s">
        <v>28</v>
      </c>
      <c r="F20" s="1">
        <v>30</v>
      </c>
      <c r="G20" s="13">
        <f t="shared" si="1"/>
        <v>2.4</v>
      </c>
    </row>
    <row r="21" spans="1:7" x14ac:dyDescent="0.25">
      <c r="A21" s="1" t="s">
        <v>29</v>
      </c>
      <c r="B21" s="1">
        <v>13</v>
      </c>
      <c r="C21" s="13">
        <f t="shared" si="0"/>
        <v>1.2666666666666666</v>
      </c>
      <c r="E21" s="1"/>
      <c r="F21" s="1"/>
      <c r="G21" s="13"/>
    </row>
    <row r="22" spans="1:7" x14ac:dyDescent="0.25">
      <c r="A22" s="1" t="s">
        <v>31</v>
      </c>
      <c r="B22" s="1">
        <v>25</v>
      </c>
      <c r="C22" s="13">
        <f t="shared" si="0"/>
        <v>2.0666666666666669</v>
      </c>
      <c r="E22" s="1" t="s">
        <v>31</v>
      </c>
      <c r="F22" s="1">
        <v>25</v>
      </c>
      <c r="G22" s="13">
        <f t="shared" si="1"/>
        <v>2.0666666666666669</v>
      </c>
    </row>
    <row r="23" spans="1:7" x14ac:dyDescent="0.25">
      <c r="A23" s="1" t="s">
        <v>30</v>
      </c>
      <c r="B23" s="1">
        <v>13</v>
      </c>
      <c r="C23" s="13">
        <f t="shared" si="0"/>
        <v>1.2666666666666666</v>
      </c>
      <c r="E23" s="1" t="s">
        <v>30</v>
      </c>
      <c r="F23" s="1">
        <v>13</v>
      </c>
      <c r="G23" s="13">
        <f t="shared" si="1"/>
        <v>1.2666666666666666</v>
      </c>
    </row>
    <row r="24" spans="1:7" x14ac:dyDescent="0.25">
      <c r="A24" s="1" t="s">
        <v>13</v>
      </c>
      <c r="B24" s="1">
        <v>250</v>
      </c>
      <c r="C24" s="13">
        <f t="shared" si="0"/>
        <v>17.066666666666666</v>
      </c>
      <c r="E24" s="1" t="s">
        <v>13</v>
      </c>
      <c r="F24" s="1">
        <v>250</v>
      </c>
      <c r="G24" s="13">
        <f t="shared" si="1"/>
        <v>17.066666666666666</v>
      </c>
    </row>
    <row r="25" spans="1:7" x14ac:dyDescent="0.25">
      <c r="C25" s="8">
        <f>SUM(C15:C24)</f>
        <v>38.199999999999996</v>
      </c>
      <c r="G25" s="8">
        <f>SUM(G15:G24)</f>
        <v>33.866666666666667</v>
      </c>
    </row>
    <row r="28" spans="1:7" x14ac:dyDescent="0.25">
      <c r="A28" s="5" t="s">
        <v>16</v>
      </c>
      <c r="E28" t="s">
        <v>43</v>
      </c>
    </row>
    <row r="29" spans="1:7" x14ac:dyDescent="0.25">
      <c r="B29" t="s">
        <v>14</v>
      </c>
      <c r="C29" t="s">
        <v>15</v>
      </c>
      <c r="E29" t="s">
        <v>44</v>
      </c>
    </row>
    <row r="30" spans="1:7" x14ac:dyDescent="0.25">
      <c r="A30" s="1" t="s">
        <v>17</v>
      </c>
      <c r="B30" s="1">
        <v>14.5</v>
      </c>
      <c r="C30" s="4">
        <f>B30/6</f>
        <v>2.4166666666666665</v>
      </c>
      <c r="E30" t="s">
        <v>45</v>
      </c>
    </row>
    <row r="31" spans="1:7" x14ac:dyDescent="0.25">
      <c r="A31" s="1" t="s">
        <v>18</v>
      </c>
      <c r="B31" s="1">
        <v>32</v>
      </c>
      <c r="C31" s="4">
        <f t="shared" ref="C31:C32" si="2">B31/6</f>
        <v>5.333333333333333</v>
      </c>
    </row>
    <row r="32" spans="1:7" x14ac:dyDescent="0.25">
      <c r="A32" s="1" t="s">
        <v>19</v>
      </c>
      <c r="B32" s="1">
        <v>40</v>
      </c>
      <c r="C32" s="4">
        <f t="shared" si="2"/>
        <v>6.666666666666667</v>
      </c>
    </row>
    <row r="33" spans="1:3" x14ac:dyDescent="0.25">
      <c r="C33" s="8">
        <f>SUM(C30:C32)</f>
        <v>14.416666666666668</v>
      </c>
    </row>
    <row r="35" spans="1:3" x14ac:dyDescent="0.25">
      <c r="A35" s="19" t="s">
        <v>20</v>
      </c>
      <c r="B35" s="19"/>
      <c r="C35" s="3">
        <v>15</v>
      </c>
    </row>
  </sheetData>
  <mergeCells count="1">
    <mergeCell ref="A35:B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Etude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caroline21630@outlook.fr</cp:lastModifiedBy>
  <cp:lastPrinted>2018-02-05T16:02:16Z</cp:lastPrinted>
  <dcterms:created xsi:type="dcterms:W3CDTF">2018-02-05T15:38:59Z</dcterms:created>
  <dcterms:modified xsi:type="dcterms:W3CDTF">2020-08-17T12:38:45Z</dcterms:modified>
</cp:coreProperties>
</file>