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Caro\"/>
    </mc:Choice>
  </mc:AlternateContent>
  <bookViews>
    <workbookView xWindow="0" yWindow="0" windowWidth="21600" windowHeight="9735"/>
  </bookViews>
  <sheets>
    <sheet name="Feuil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1" i="1" l="1"/>
  <c r="M31" i="1"/>
  <c r="O30" i="1"/>
  <c r="O26" i="1"/>
  <c r="O27" i="1"/>
  <c r="O28" i="1"/>
  <c r="O25" i="1"/>
  <c r="M30" i="1"/>
  <c r="M26" i="1"/>
  <c r="M27" i="1"/>
  <c r="M28" i="1"/>
  <c r="M29" i="1"/>
  <c r="M25" i="1"/>
  <c r="F29" i="1"/>
  <c r="I29" i="1"/>
  <c r="J29" i="1"/>
  <c r="F19" i="1"/>
  <c r="F20" i="1"/>
  <c r="F21" i="1"/>
  <c r="F22" i="1"/>
  <c r="F23" i="1"/>
  <c r="F25" i="1"/>
  <c r="F26" i="1"/>
  <c r="F27" i="1"/>
  <c r="F28" i="1"/>
  <c r="F30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31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I13" i="1"/>
  <c r="J13" i="1"/>
  <c r="I4" i="1"/>
  <c r="I5" i="1"/>
  <c r="I6" i="1"/>
  <c r="I7" i="1"/>
  <c r="I8" i="1"/>
  <c r="I9" i="1"/>
  <c r="I10" i="1"/>
  <c r="I11" i="1"/>
  <c r="I12" i="1"/>
  <c r="I14" i="1"/>
  <c r="I15" i="1"/>
  <c r="I16" i="1"/>
  <c r="I17" i="1"/>
  <c r="J17" i="1"/>
  <c r="I25" i="1"/>
  <c r="I26" i="1"/>
  <c r="I27" i="1"/>
  <c r="I28" i="1"/>
  <c r="I30" i="1"/>
  <c r="J30" i="1"/>
  <c r="I19" i="1"/>
  <c r="I20" i="1"/>
  <c r="I21" i="1"/>
  <c r="I22" i="1"/>
  <c r="I23" i="1"/>
  <c r="J23" i="1"/>
  <c r="J31" i="1"/>
  <c r="J19" i="1"/>
  <c r="J20" i="1"/>
  <c r="J21" i="1"/>
  <c r="J22" i="1"/>
  <c r="J25" i="1"/>
  <c r="J26" i="1"/>
  <c r="J27" i="1"/>
  <c r="J28" i="1"/>
  <c r="J5" i="1"/>
  <c r="J6" i="1"/>
  <c r="J7" i="1"/>
  <c r="J8" i="1"/>
  <c r="J9" i="1"/>
  <c r="J10" i="1"/>
  <c r="J11" i="1"/>
  <c r="J12" i="1"/>
  <c r="J14" i="1"/>
  <c r="J15" i="1"/>
  <c r="J16" i="1"/>
  <c r="J4" i="1"/>
</calcChain>
</file>

<file path=xl/sharedStrings.xml><?xml version="1.0" encoding="utf-8"?>
<sst xmlns="http://schemas.openxmlformats.org/spreadsheetml/2006/main" count="45" uniqueCount="28">
  <si>
    <t>Meursault</t>
  </si>
  <si>
    <t>Bourgogne Rouge</t>
  </si>
  <si>
    <t xml:space="preserve">BOURGOGNE CHARDONNAY </t>
  </si>
  <si>
    <t>Chassagne Montrachet Les Vergers</t>
  </si>
  <si>
    <t>Chassagne Montarchet Vieilles Vignes</t>
  </si>
  <si>
    <t>Santenay Bland Les Hates</t>
  </si>
  <si>
    <t>RESA</t>
  </si>
  <si>
    <t>NB</t>
  </si>
  <si>
    <t>PRIX</t>
  </si>
  <si>
    <t>VINTAGE</t>
  </si>
  <si>
    <t>TOTAL</t>
  </si>
  <si>
    <t>Chambolle Musigny</t>
  </si>
  <si>
    <t xml:space="preserve">Pommard 1er cru les Pezerolles </t>
  </si>
  <si>
    <t>Vosne Romanée</t>
  </si>
  <si>
    <t>Pommard 1er cru les Epenots</t>
  </si>
  <si>
    <t>Achat</t>
  </si>
  <si>
    <t>Tot achat</t>
  </si>
  <si>
    <t>Marge</t>
  </si>
  <si>
    <t>FP</t>
  </si>
  <si>
    <t>AF</t>
  </si>
  <si>
    <t>Puligny Montrachet Vieilles Vignes</t>
  </si>
  <si>
    <t>Meursault Poruzots 1er cru</t>
  </si>
  <si>
    <t xml:space="preserve">Savigny Les Beaune 1er cru le Clos des Guettes </t>
  </si>
  <si>
    <t>Clos Vougeot Grand Cru</t>
  </si>
  <si>
    <t>Appellation</t>
  </si>
  <si>
    <t>VOLNAY 1ER CRU LES FREMIETS</t>
  </si>
  <si>
    <t>PO1963</t>
  </si>
  <si>
    <t>Batard Montrachet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</si>
</sst>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color rgb="FF22222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1" xfId="0" applyFont="1" applyBorder="1"/>
    <xf numFmtId="0" fontId="2" fillId="2" borderId="1" xfId="0" applyFont="1" applyFill="1" applyBorder="1" applyAlignment="1">
      <alignment horizontal="right" vertical="center"/>
    </xf>
    <xf numFmtId="0" fontId="0" fillId="0" borderId="1" xfId="0" applyBorder="1"/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0" fontId="1" fillId="0" borderId="0" xfId="0" applyFont="1"/>
    <xf numFmtId="0" fontId="2" fillId="3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1" fillId="0" borderId="0" xfId="0" applyFont="1" applyFill="1" applyBorder="1"/>
    <xf numFmtId="0" fontId="6" fillId="0" borderId="0" xfId="0" applyFont="1"/>
    <xf numFmtId="0" fontId="7" fillId="2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6" fillId="0" borderId="1" xfId="0" applyFont="1" applyBorder="1"/>
    <xf numFmtId="0" fontId="0" fillId="0" borderId="4" xfId="0" applyBorder="1"/>
    <xf numFmtId="0" fontId="5" fillId="0" borderId="3" xfId="0" applyFont="1" applyFill="1" applyBorder="1"/>
    <xf numFmtId="0" fontId="0" fillId="0" borderId="0" xfId="0" applyFill="1" applyBorder="1"/>
    <xf numFmtId="0" fontId="0" fillId="0" borderId="0" xfId="0" applyBorder="1"/>
    <xf numFmtId="0" fontId="5" fillId="0" borderId="0" xfId="0" applyFont="1" applyFill="1" applyBorder="1"/>
    <xf numFmtId="0" fontId="1" fillId="0" borderId="3" xfId="0" applyFont="1" applyBorder="1"/>
    <xf numFmtId="0" fontId="5" fillId="0" borderId="5" xfId="0" applyFont="1" applyBorder="1"/>
    <xf numFmtId="0" fontId="0" fillId="0" borderId="6" xfId="0" applyBorder="1"/>
    <xf numFmtId="0" fontId="5" fillId="0" borderId="7" xfId="0" applyFont="1" applyBorder="1"/>
    <xf numFmtId="0" fontId="0" fillId="0" borderId="1" xfId="0" applyFill="1" applyBorder="1"/>
    <xf numFmtId="0" fontId="8" fillId="0" borderId="3" xfId="0" applyFont="1" applyFill="1" applyBorder="1"/>
    <xf numFmtId="0" fontId="1" fillId="0" borderId="0" xfId="0" applyFont="1" applyBorder="1"/>
    <xf numFmtId="0" fontId="8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1"/>
  <sheetViews>
    <sheetView tabSelected="1" workbookViewId="0">
      <selection activeCell="H34" sqref="H34"/>
    </sheetView>
  </sheetViews>
  <sheetFormatPr baseColWidth="10" defaultRowHeight="15" x14ac:dyDescent="0.25"/>
  <cols>
    <col min="1" max="1" width="3.28515625" customWidth="1"/>
    <col min="2" max="2" width="28.85546875" customWidth="1"/>
    <col min="3" max="3" width="6.140625" customWidth="1"/>
    <col min="4" max="4" width="7.85546875" customWidth="1"/>
    <col min="5" max="5" width="6" customWidth="1"/>
    <col min="6" max="6" width="6.7109375" customWidth="1"/>
    <col min="7" max="7" width="1.85546875" customWidth="1"/>
    <col min="8" max="8" width="6" customWidth="1"/>
    <col min="9" max="9" width="8.42578125" customWidth="1"/>
    <col min="10" max="10" width="8" customWidth="1"/>
    <col min="11" max="11" width="2" customWidth="1"/>
    <col min="12" max="12" width="8.28515625" customWidth="1"/>
    <col min="13" max="13" width="7.7109375" customWidth="1"/>
    <col min="14" max="14" width="6.7109375" customWidth="1"/>
    <col min="15" max="15" width="7.7109375" customWidth="1"/>
  </cols>
  <sheetData>
    <row r="2" spans="1:15" x14ac:dyDescent="0.25">
      <c r="H2" t="s">
        <v>15</v>
      </c>
    </row>
    <row r="3" spans="1:15" x14ac:dyDescent="0.25">
      <c r="B3" s="3" t="s">
        <v>24</v>
      </c>
      <c r="C3" t="s">
        <v>9</v>
      </c>
      <c r="D3" t="s">
        <v>7</v>
      </c>
      <c r="E3" t="s">
        <v>8</v>
      </c>
      <c r="F3" t="s">
        <v>10</v>
      </c>
      <c r="H3" s="10"/>
      <c r="I3" s="10" t="s">
        <v>16</v>
      </c>
      <c r="J3" t="s">
        <v>17</v>
      </c>
      <c r="L3" t="s">
        <v>26</v>
      </c>
      <c r="M3" t="s">
        <v>10</v>
      </c>
      <c r="N3" t="s">
        <v>6</v>
      </c>
      <c r="O3" t="s">
        <v>10</v>
      </c>
    </row>
    <row r="4" spans="1:15" x14ac:dyDescent="0.25">
      <c r="B4" s="4" t="s">
        <v>0</v>
      </c>
      <c r="C4" s="2">
        <v>2013</v>
      </c>
      <c r="D4" s="5">
        <v>240</v>
      </c>
      <c r="E4" s="4">
        <v>22.8</v>
      </c>
      <c r="F4" s="3">
        <f>E4*D4</f>
        <v>5472</v>
      </c>
      <c r="G4" s="3"/>
      <c r="H4" s="11">
        <v>17.3</v>
      </c>
      <c r="I4" s="11">
        <f>H4*D4</f>
        <v>4152</v>
      </c>
      <c r="J4" s="3">
        <f>F4-I4</f>
        <v>1320</v>
      </c>
      <c r="K4" s="17"/>
      <c r="L4" s="3">
        <v>120</v>
      </c>
      <c r="M4" s="3">
        <f>L4*E4</f>
        <v>2736</v>
      </c>
      <c r="N4" s="3">
        <v>120</v>
      </c>
      <c r="O4" s="3">
        <f>N4*E4</f>
        <v>2736</v>
      </c>
    </row>
    <row r="5" spans="1:15" x14ac:dyDescent="0.25">
      <c r="B5" s="4" t="s">
        <v>20</v>
      </c>
      <c r="C5" s="2">
        <v>2013</v>
      </c>
      <c r="D5" s="5">
        <v>120</v>
      </c>
      <c r="E5" s="4">
        <v>24</v>
      </c>
      <c r="F5" s="3">
        <f t="shared" ref="F5:F16" si="0">E5*D5</f>
        <v>2880</v>
      </c>
      <c r="G5" s="3"/>
      <c r="H5" s="11">
        <v>18</v>
      </c>
      <c r="I5" s="11">
        <f t="shared" ref="I5:I16" si="1">H5*D5</f>
        <v>2160</v>
      </c>
      <c r="J5" s="3">
        <f t="shared" ref="J5:J30" si="2">F5-I5</f>
        <v>720</v>
      </c>
      <c r="K5" s="17"/>
      <c r="L5" s="3">
        <v>60</v>
      </c>
      <c r="M5" s="3">
        <f t="shared" ref="M5:M16" si="3">L5*E5</f>
        <v>1440</v>
      </c>
      <c r="N5" s="3">
        <v>60</v>
      </c>
      <c r="O5" s="3">
        <f t="shared" ref="O5:O16" si="4">N5*E5</f>
        <v>1440</v>
      </c>
    </row>
    <row r="6" spans="1:15" x14ac:dyDescent="0.25">
      <c r="B6" s="4" t="s">
        <v>21</v>
      </c>
      <c r="C6" s="2">
        <v>2012</v>
      </c>
      <c r="D6" s="5">
        <v>120</v>
      </c>
      <c r="E6" s="4">
        <v>34.200000000000003</v>
      </c>
      <c r="F6" s="3">
        <f t="shared" si="0"/>
        <v>4104</v>
      </c>
      <c r="G6" s="3"/>
      <c r="H6" s="11">
        <v>26</v>
      </c>
      <c r="I6" s="11">
        <f t="shared" si="1"/>
        <v>3120</v>
      </c>
      <c r="J6" s="3">
        <f t="shared" si="2"/>
        <v>984</v>
      </c>
      <c r="K6" s="17"/>
      <c r="L6" s="3">
        <v>60</v>
      </c>
      <c r="M6" s="3">
        <f t="shared" si="3"/>
        <v>2052</v>
      </c>
      <c r="N6" s="3">
        <v>60</v>
      </c>
      <c r="O6" s="3">
        <f t="shared" si="4"/>
        <v>2052</v>
      </c>
    </row>
    <row r="7" spans="1:15" x14ac:dyDescent="0.25">
      <c r="A7" t="s">
        <v>18</v>
      </c>
      <c r="B7" s="4" t="s">
        <v>1</v>
      </c>
      <c r="C7" s="2">
        <v>2011</v>
      </c>
      <c r="D7" s="5">
        <v>1200</v>
      </c>
      <c r="E7" s="4">
        <v>11</v>
      </c>
      <c r="F7" s="3">
        <f t="shared" si="0"/>
        <v>13200</v>
      </c>
      <c r="G7" s="3"/>
      <c r="H7" s="11">
        <v>8.5</v>
      </c>
      <c r="I7" s="11">
        <f t="shared" si="1"/>
        <v>10200</v>
      </c>
      <c r="J7" s="3">
        <f t="shared" si="2"/>
        <v>3000</v>
      </c>
      <c r="K7" s="17"/>
      <c r="L7" s="3">
        <v>600</v>
      </c>
      <c r="M7" s="3">
        <f t="shared" si="3"/>
        <v>6600</v>
      </c>
      <c r="N7" s="3">
        <v>600</v>
      </c>
      <c r="O7" s="3">
        <f t="shared" si="4"/>
        <v>6600</v>
      </c>
    </row>
    <row r="8" spans="1:15" x14ac:dyDescent="0.25">
      <c r="A8" t="s">
        <v>18</v>
      </c>
      <c r="B8" s="4" t="s">
        <v>11</v>
      </c>
      <c r="C8" s="2">
        <v>2008</v>
      </c>
      <c r="D8" s="5">
        <v>120</v>
      </c>
      <c r="E8" s="4">
        <v>34</v>
      </c>
      <c r="F8" s="3">
        <f t="shared" si="0"/>
        <v>4080</v>
      </c>
      <c r="G8" s="3"/>
      <c r="H8" s="11">
        <v>30</v>
      </c>
      <c r="I8" s="11">
        <f t="shared" si="1"/>
        <v>3600</v>
      </c>
      <c r="J8" s="3">
        <f t="shared" si="2"/>
        <v>480</v>
      </c>
      <c r="K8" s="17"/>
      <c r="L8" s="3">
        <v>60</v>
      </c>
      <c r="M8" s="3">
        <f t="shared" si="3"/>
        <v>2040</v>
      </c>
      <c r="N8" s="3">
        <v>60</v>
      </c>
      <c r="O8" s="3">
        <f t="shared" si="4"/>
        <v>2040</v>
      </c>
    </row>
    <row r="9" spans="1:15" x14ac:dyDescent="0.25">
      <c r="A9" t="s">
        <v>19</v>
      </c>
      <c r="B9" s="4" t="s">
        <v>12</v>
      </c>
      <c r="C9" s="2">
        <v>2007</v>
      </c>
      <c r="D9" s="5">
        <v>120</v>
      </c>
      <c r="E9" s="4">
        <v>44</v>
      </c>
      <c r="F9" s="3">
        <f t="shared" si="0"/>
        <v>5280</v>
      </c>
      <c r="G9" s="3"/>
      <c r="H9" s="11">
        <v>39</v>
      </c>
      <c r="I9" s="11">
        <f t="shared" si="1"/>
        <v>4680</v>
      </c>
      <c r="J9" s="3">
        <f t="shared" si="2"/>
        <v>600</v>
      </c>
      <c r="K9" s="17"/>
      <c r="L9" s="3">
        <v>60</v>
      </c>
      <c r="M9" s="3">
        <f t="shared" si="3"/>
        <v>2640</v>
      </c>
      <c r="N9" s="3">
        <v>60</v>
      </c>
      <c r="O9" s="3">
        <f t="shared" si="4"/>
        <v>2640</v>
      </c>
    </row>
    <row r="10" spans="1:15" x14ac:dyDescent="0.25">
      <c r="A10" t="s">
        <v>19</v>
      </c>
      <c r="B10" s="4" t="s">
        <v>22</v>
      </c>
      <c r="C10" s="2">
        <v>2010</v>
      </c>
      <c r="D10" s="5">
        <v>120</v>
      </c>
      <c r="E10" s="4">
        <v>27</v>
      </c>
      <c r="F10" s="3">
        <f t="shared" si="0"/>
        <v>3240</v>
      </c>
      <c r="G10" s="3"/>
      <c r="H10" s="11">
        <v>24</v>
      </c>
      <c r="I10" s="11">
        <f t="shared" si="1"/>
        <v>2880</v>
      </c>
      <c r="J10" s="3">
        <f t="shared" si="2"/>
        <v>360</v>
      </c>
      <c r="K10" s="17"/>
      <c r="L10" s="3">
        <v>60</v>
      </c>
      <c r="M10" s="3">
        <f t="shared" si="3"/>
        <v>1620</v>
      </c>
      <c r="N10" s="3">
        <v>60</v>
      </c>
      <c r="O10" s="3">
        <f t="shared" si="4"/>
        <v>1620</v>
      </c>
    </row>
    <row r="11" spans="1:15" x14ac:dyDescent="0.25">
      <c r="A11" t="s">
        <v>18</v>
      </c>
      <c r="B11" s="4" t="s">
        <v>13</v>
      </c>
      <c r="C11" s="2">
        <v>2009</v>
      </c>
      <c r="D11" s="5">
        <v>180</v>
      </c>
      <c r="E11" s="4">
        <v>36</v>
      </c>
      <c r="F11" s="3">
        <f t="shared" si="0"/>
        <v>6480</v>
      </c>
      <c r="G11" s="3"/>
      <c r="H11" s="11">
        <v>30</v>
      </c>
      <c r="I11" s="11">
        <f t="shared" si="1"/>
        <v>5400</v>
      </c>
      <c r="J11" s="3">
        <f t="shared" si="2"/>
        <v>1080</v>
      </c>
      <c r="K11" s="17"/>
      <c r="L11" s="3">
        <v>60</v>
      </c>
      <c r="M11" s="3">
        <f t="shared" si="3"/>
        <v>2160</v>
      </c>
      <c r="N11" s="3">
        <v>120</v>
      </c>
      <c r="O11" s="3">
        <f t="shared" si="4"/>
        <v>4320</v>
      </c>
    </row>
    <row r="12" spans="1:15" x14ac:dyDescent="0.25">
      <c r="A12" t="s">
        <v>18</v>
      </c>
      <c r="B12" s="4" t="s">
        <v>14</v>
      </c>
      <c r="C12" s="2">
        <v>2009</v>
      </c>
      <c r="D12" s="5">
        <v>72</v>
      </c>
      <c r="E12" s="7">
        <v>70</v>
      </c>
      <c r="F12" s="3">
        <f t="shared" si="0"/>
        <v>5040</v>
      </c>
      <c r="G12" s="3"/>
      <c r="H12" s="12">
        <v>62</v>
      </c>
      <c r="I12" s="11">
        <f t="shared" si="1"/>
        <v>4464</v>
      </c>
      <c r="J12" s="3">
        <f t="shared" si="2"/>
        <v>576</v>
      </c>
      <c r="K12" s="17"/>
      <c r="L12" s="3">
        <v>36</v>
      </c>
      <c r="M12" s="3">
        <f t="shared" si="3"/>
        <v>2520</v>
      </c>
      <c r="N12" s="3">
        <v>36</v>
      </c>
      <c r="O12" s="3">
        <f t="shared" si="4"/>
        <v>2520</v>
      </c>
    </row>
    <row r="13" spans="1:15" x14ac:dyDescent="0.25">
      <c r="A13" t="s">
        <v>18</v>
      </c>
      <c r="B13" s="4" t="s">
        <v>25</v>
      </c>
      <c r="C13" s="2">
        <v>2004</v>
      </c>
      <c r="D13" s="5">
        <v>12</v>
      </c>
      <c r="E13" s="7">
        <v>39</v>
      </c>
      <c r="F13" s="3">
        <f t="shared" si="0"/>
        <v>468</v>
      </c>
      <c r="G13" s="3"/>
      <c r="H13" s="12">
        <v>35</v>
      </c>
      <c r="I13" s="11">
        <f t="shared" si="1"/>
        <v>420</v>
      </c>
      <c r="J13" s="3">
        <f t="shared" si="2"/>
        <v>48</v>
      </c>
      <c r="K13" s="17"/>
      <c r="L13" s="3">
        <v>12</v>
      </c>
      <c r="M13" s="3">
        <f t="shared" si="3"/>
        <v>468</v>
      </c>
      <c r="N13" s="3"/>
      <c r="O13" s="3">
        <f t="shared" si="4"/>
        <v>0</v>
      </c>
    </row>
    <row r="14" spans="1:15" x14ac:dyDescent="0.25">
      <c r="A14" t="s">
        <v>18</v>
      </c>
      <c r="B14" s="4" t="s">
        <v>23</v>
      </c>
      <c r="C14" s="2">
        <v>2010</v>
      </c>
      <c r="D14" s="5">
        <v>36</v>
      </c>
      <c r="E14" s="4">
        <v>100</v>
      </c>
      <c r="F14" s="3">
        <f t="shared" si="0"/>
        <v>3600</v>
      </c>
      <c r="G14" s="3"/>
      <c r="H14" s="11">
        <v>90</v>
      </c>
      <c r="I14" s="11">
        <f t="shared" si="1"/>
        <v>3240</v>
      </c>
      <c r="J14" s="3">
        <f t="shared" si="2"/>
        <v>360</v>
      </c>
      <c r="K14" s="17"/>
      <c r="L14" s="3">
        <v>12</v>
      </c>
      <c r="M14" s="3">
        <f t="shared" si="3"/>
        <v>1200</v>
      </c>
      <c r="N14" s="3">
        <v>24</v>
      </c>
      <c r="O14" s="3">
        <f t="shared" si="4"/>
        <v>2400</v>
      </c>
    </row>
    <row r="15" spans="1:15" x14ac:dyDescent="0.25">
      <c r="A15" t="s">
        <v>18</v>
      </c>
      <c r="B15" s="4" t="s">
        <v>23</v>
      </c>
      <c r="C15" s="2">
        <v>2011</v>
      </c>
      <c r="D15" s="5">
        <v>36</v>
      </c>
      <c r="E15" s="4">
        <v>100</v>
      </c>
      <c r="F15" s="3">
        <f t="shared" si="0"/>
        <v>3600</v>
      </c>
      <c r="G15" s="3"/>
      <c r="H15" s="11">
        <v>90</v>
      </c>
      <c r="I15" s="11">
        <f t="shared" si="1"/>
        <v>3240</v>
      </c>
      <c r="J15" s="3">
        <f t="shared" si="2"/>
        <v>360</v>
      </c>
      <c r="K15" s="17"/>
      <c r="L15" s="3">
        <v>12</v>
      </c>
      <c r="M15" s="3">
        <f t="shared" si="3"/>
        <v>1200</v>
      </c>
      <c r="N15" s="3">
        <v>24</v>
      </c>
      <c r="O15" s="3">
        <f t="shared" si="4"/>
        <v>2400</v>
      </c>
    </row>
    <row r="16" spans="1:15" ht="15.75" thickBot="1" x14ac:dyDescent="0.3">
      <c r="A16" t="s">
        <v>18</v>
      </c>
      <c r="B16" s="4" t="s">
        <v>23</v>
      </c>
      <c r="C16" s="2">
        <v>2012</v>
      </c>
      <c r="D16" s="5">
        <v>12</v>
      </c>
      <c r="E16" s="4">
        <v>100</v>
      </c>
      <c r="F16" s="3">
        <f t="shared" si="0"/>
        <v>1200</v>
      </c>
      <c r="G16" s="3"/>
      <c r="H16" s="11">
        <v>90</v>
      </c>
      <c r="I16" s="11">
        <f t="shared" si="1"/>
        <v>1080</v>
      </c>
      <c r="J16" s="3">
        <f t="shared" si="2"/>
        <v>120</v>
      </c>
      <c r="K16" s="17"/>
      <c r="L16" s="3">
        <v>12</v>
      </c>
      <c r="M16" s="14">
        <f t="shared" si="3"/>
        <v>1200</v>
      </c>
      <c r="N16" s="3"/>
      <c r="O16" s="14">
        <f t="shared" si="4"/>
        <v>0</v>
      </c>
    </row>
    <row r="17" spans="1:16" ht="15.75" thickBot="1" x14ac:dyDescent="0.3">
      <c r="F17" s="6">
        <f>SUM(F4:F16)</f>
        <v>58644</v>
      </c>
      <c r="G17" s="6"/>
      <c r="I17" s="8">
        <f>SUM(I4:I16)</f>
        <v>48636</v>
      </c>
      <c r="J17" s="3">
        <f t="shared" si="2"/>
        <v>10008</v>
      </c>
      <c r="K17" s="17"/>
      <c r="M17" s="19">
        <f>SUM(M4:M16)</f>
        <v>27876</v>
      </c>
      <c r="O17" s="19">
        <f>SUM(O4:O16)</f>
        <v>30768</v>
      </c>
    </row>
    <row r="19" spans="1:16" x14ac:dyDescent="0.25">
      <c r="B19" s="4" t="s">
        <v>2</v>
      </c>
      <c r="C19" s="2">
        <v>2014</v>
      </c>
      <c r="D19" s="2">
        <v>600</v>
      </c>
      <c r="E19" s="3">
        <v>7</v>
      </c>
      <c r="F19" s="3">
        <f>E19*D19</f>
        <v>4200</v>
      </c>
      <c r="G19" s="3"/>
      <c r="H19" s="13">
        <v>5</v>
      </c>
      <c r="I19" s="13">
        <f>H19*D19</f>
        <v>3000</v>
      </c>
      <c r="J19" s="3">
        <f t="shared" si="2"/>
        <v>1200</v>
      </c>
      <c r="K19" s="17"/>
      <c r="L19" s="17"/>
      <c r="M19" s="17"/>
      <c r="N19" s="17"/>
      <c r="O19" s="17"/>
    </row>
    <row r="20" spans="1:16" x14ac:dyDescent="0.25">
      <c r="B20" s="1" t="s">
        <v>3</v>
      </c>
      <c r="C20" s="2">
        <v>2013</v>
      </c>
      <c r="D20" s="2">
        <v>60</v>
      </c>
      <c r="E20" s="3">
        <v>25.8</v>
      </c>
      <c r="F20" s="3">
        <f t="shared" ref="F20:F22" si="5">E20*D20</f>
        <v>1548</v>
      </c>
      <c r="G20" s="3"/>
      <c r="H20" s="13">
        <v>20.5</v>
      </c>
      <c r="I20" s="13">
        <f t="shared" ref="I20:I22" si="6">H20*D20</f>
        <v>1230</v>
      </c>
      <c r="J20" s="3">
        <f t="shared" si="2"/>
        <v>318</v>
      </c>
      <c r="K20" s="17"/>
      <c r="L20" s="17"/>
      <c r="M20" s="17"/>
      <c r="N20" s="17"/>
      <c r="O20" s="17"/>
    </row>
    <row r="21" spans="1:16" x14ac:dyDescent="0.25">
      <c r="B21" s="1" t="s">
        <v>4</v>
      </c>
      <c r="C21" s="2">
        <v>2013</v>
      </c>
      <c r="D21" s="2">
        <v>60</v>
      </c>
      <c r="E21" s="3">
        <v>18.5</v>
      </c>
      <c r="F21" s="3">
        <f t="shared" si="5"/>
        <v>1110</v>
      </c>
      <c r="G21" s="3"/>
      <c r="H21" s="13">
        <v>14.7</v>
      </c>
      <c r="I21" s="13">
        <f t="shared" si="6"/>
        <v>882</v>
      </c>
      <c r="J21" s="3">
        <f t="shared" si="2"/>
        <v>228</v>
      </c>
      <c r="K21" s="17"/>
      <c r="L21" s="17"/>
      <c r="M21" s="17"/>
      <c r="N21" s="17"/>
      <c r="O21" s="17"/>
    </row>
    <row r="22" spans="1:16" x14ac:dyDescent="0.25">
      <c r="B22" s="1" t="s">
        <v>5</v>
      </c>
      <c r="C22" s="2">
        <v>2013</v>
      </c>
      <c r="D22" s="2">
        <v>180</v>
      </c>
      <c r="E22" s="3">
        <v>11.5</v>
      </c>
      <c r="F22" s="3">
        <f t="shared" si="5"/>
        <v>2070</v>
      </c>
      <c r="G22" s="3"/>
      <c r="H22" s="13">
        <v>9.1</v>
      </c>
      <c r="I22" s="13">
        <f t="shared" si="6"/>
        <v>1638</v>
      </c>
      <c r="J22" s="3">
        <f t="shared" si="2"/>
        <v>432</v>
      </c>
      <c r="K22" s="17"/>
      <c r="L22" s="17"/>
      <c r="M22" s="17"/>
      <c r="N22" s="17"/>
      <c r="O22" s="17"/>
    </row>
    <row r="23" spans="1:16" x14ac:dyDescent="0.25">
      <c r="F23" s="6">
        <f>SUM(F19:F22)</f>
        <v>8928</v>
      </c>
      <c r="G23" s="6"/>
      <c r="I23" s="9">
        <f>SUM(I19:I22)</f>
        <v>6750</v>
      </c>
      <c r="J23" s="3">
        <f t="shared" si="2"/>
        <v>2178</v>
      </c>
      <c r="K23" s="17"/>
      <c r="L23" s="17"/>
      <c r="M23" s="25"/>
      <c r="N23" s="17"/>
      <c r="O23" s="9"/>
    </row>
    <row r="25" spans="1:16" x14ac:dyDescent="0.25">
      <c r="A25" t="s">
        <v>6</v>
      </c>
      <c r="B25" s="4" t="s">
        <v>2</v>
      </c>
      <c r="C25" s="2">
        <v>2014</v>
      </c>
      <c r="D25" s="2">
        <v>1200</v>
      </c>
      <c r="E25" s="3">
        <v>7</v>
      </c>
      <c r="F25" s="3">
        <f>E25*D25</f>
        <v>8400</v>
      </c>
      <c r="G25" s="3"/>
      <c r="H25" s="13">
        <v>5</v>
      </c>
      <c r="I25" s="13">
        <f>H25*D25</f>
        <v>6000</v>
      </c>
      <c r="J25" s="3">
        <f t="shared" si="2"/>
        <v>2400</v>
      </c>
      <c r="K25" s="17"/>
      <c r="L25" s="21">
        <v>600</v>
      </c>
      <c r="M25" s="3">
        <f>L25*E25</f>
        <v>4200</v>
      </c>
      <c r="N25" s="3">
        <v>600</v>
      </c>
      <c r="O25" s="3">
        <f>N25*E25</f>
        <v>4200</v>
      </c>
    </row>
    <row r="26" spans="1:16" x14ac:dyDescent="0.25">
      <c r="B26" s="1" t="s">
        <v>3</v>
      </c>
      <c r="C26" s="2">
        <v>2013</v>
      </c>
      <c r="D26" s="2">
        <v>120</v>
      </c>
      <c r="E26" s="3">
        <v>25.8</v>
      </c>
      <c r="F26" s="3">
        <f t="shared" ref="F26:F29" si="7">E26*D26</f>
        <v>3096</v>
      </c>
      <c r="G26" s="3"/>
      <c r="H26" s="13">
        <v>20.5</v>
      </c>
      <c r="I26" s="13">
        <f t="shared" ref="I26:I29" si="8">H26*D26</f>
        <v>2460</v>
      </c>
      <c r="J26" s="3">
        <f t="shared" si="2"/>
        <v>636</v>
      </c>
      <c r="K26" s="17"/>
      <c r="L26" s="21">
        <v>60</v>
      </c>
      <c r="M26" s="3">
        <f t="shared" ref="M26:M29" si="9">L26*E26</f>
        <v>1548</v>
      </c>
      <c r="N26" s="3">
        <v>60</v>
      </c>
      <c r="O26" s="3">
        <f t="shared" ref="O26:O28" si="10">N26*E26</f>
        <v>1548</v>
      </c>
    </row>
    <row r="27" spans="1:16" x14ac:dyDescent="0.25">
      <c r="B27" s="1" t="s">
        <v>4</v>
      </c>
      <c r="C27" s="2">
        <v>2013</v>
      </c>
      <c r="D27" s="2">
        <v>60</v>
      </c>
      <c r="E27" s="3">
        <v>18.5</v>
      </c>
      <c r="F27" s="3">
        <f t="shared" si="7"/>
        <v>1110</v>
      </c>
      <c r="G27" s="3"/>
      <c r="H27" s="13">
        <v>14.7</v>
      </c>
      <c r="I27" s="13">
        <f t="shared" si="8"/>
        <v>882</v>
      </c>
      <c r="J27" s="3">
        <f t="shared" si="2"/>
        <v>228</v>
      </c>
      <c r="K27" s="17"/>
      <c r="L27" s="21">
        <v>60</v>
      </c>
      <c r="M27" s="3">
        <f t="shared" si="9"/>
        <v>1110</v>
      </c>
      <c r="N27" s="3"/>
      <c r="O27" s="3">
        <f t="shared" si="10"/>
        <v>0</v>
      </c>
    </row>
    <row r="28" spans="1:16" x14ac:dyDescent="0.25">
      <c r="B28" s="1" t="s">
        <v>5</v>
      </c>
      <c r="C28" s="2">
        <v>2013</v>
      </c>
      <c r="D28" s="2">
        <v>300</v>
      </c>
      <c r="E28" s="3">
        <v>11.5</v>
      </c>
      <c r="F28" s="3">
        <f t="shared" si="7"/>
        <v>3450</v>
      </c>
      <c r="G28" s="3"/>
      <c r="H28" s="13">
        <v>9.1</v>
      </c>
      <c r="I28" s="13">
        <f t="shared" si="8"/>
        <v>2730</v>
      </c>
      <c r="J28" s="3">
        <f t="shared" si="2"/>
        <v>720</v>
      </c>
      <c r="K28" s="17"/>
      <c r="L28" s="21">
        <v>120</v>
      </c>
      <c r="M28" s="3">
        <f t="shared" si="9"/>
        <v>1380</v>
      </c>
      <c r="N28" s="3">
        <v>180</v>
      </c>
      <c r="O28" s="3">
        <f t="shared" si="10"/>
        <v>2070</v>
      </c>
    </row>
    <row r="29" spans="1:16" ht="15.75" thickBot="1" x14ac:dyDescent="0.3">
      <c r="B29" s="1" t="s">
        <v>27</v>
      </c>
      <c r="C29" s="2">
        <v>2013</v>
      </c>
      <c r="D29" s="2">
        <v>24</v>
      </c>
      <c r="E29" s="3">
        <v>82</v>
      </c>
      <c r="F29" s="3">
        <f t="shared" si="7"/>
        <v>1968</v>
      </c>
      <c r="G29" s="3"/>
      <c r="H29" s="13">
        <v>65.599999999999994</v>
      </c>
      <c r="I29" s="13">
        <f t="shared" si="8"/>
        <v>1574.3999999999999</v>
      </c>
      <c r="J29" s="3">
        <f t="shared" ref="J29" si="11">F29-I29</f>
        <v>393.60000000000014</v>
      </c>
      <c r="K29" s="17"/>
      <c r="L29" s="23">
        <v>24</v>
      </c>
      <c r="M29" s="3">
        <f t="shared" si="9"/>
        <v>1968</v>
      </c>
      <c r="N29" s="3"/>
      <c r="O29" s="3"/>
    </row>
    <row r="30" spans="1:16" ht="15.75" thickBot="1" x14ac:dyDescent="0.3">
      <c r="F30" s="6">
        <f>SUM(F25:F28)</f>
        <v>16056</v>
      </c>
      <c r="G30" s="6"/>
      <c r="I30" s="9">
        <f>SUM(I25:I28)</f>
        <v>12072</v>
      </c>
      <c r="J30" s="14">
        <f t="shared" si="2"/>
        <v>3984</v>
      </c>
      <c r="K30" s="18"/>
      <c r="M30" s="22">
        <f>SUM(M25:M29)</f>
        <v>10206</v>
      </c>
      <c r="O30" s="22">
        <f>SUM(O25:O29)</f>
        <v>7818</v>
      </c>
      <c r="P30" s="20"/>
    </row>
    <row r="31" spans="1:16" ht="16.5" thickBot="1" x14ac:dyDescent="0.3">
      <c r="F31" s="16">
        <f>F30+F23+F17</f>
        <v>83628</v>
      </c>
      <c r="J31" s="15">
        <f>J30+J23+J17</f>
        <v>16170</v>
      </c>
      <c r="M31" s="24">
        <f>M30+M17</f>
        <v>38082</v>
      </c>
      <c r="O31" s="26">
        <f>O30+O17</f>
        <v>38586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2015-07-27T09:23:00Z</cp:lastPrinted>
  <dcterms:created xsi:type="dcterms:W3CDTF">2015-07-10T12:10:35Z</dcterms:created>
  <dcterms:modified xsi:type="dcterms:W3CDTF">2015-07-27T09:23:32Z</dcterms:modified>
</cp:coreProperties>
</file>