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USA\"/>
    </mc:Choice>
  </mc:AlternateContent>
  <xr:revisionPtr revIDLastSave="0" documentId="8_{549AF42B-F4B0-4F96-A727-C3A812EC1BF4}" xr6:coauthVersionLast="47" xr6:coauthVersionMax="47" xr10:uidLastSave="{00000000-0000-0000-0000-000000000000}"/>
  <bookViews>
    <workbookView xWindow="-110" yWindow="-110" windowWidth="38620" windowHeight="21100" xr2:uid="{C6B41CB8-9C6C-4C0A-BDFC-24D1008412BB}"/>
  </bookViews>
  <sheets>
    <sheet name="Sheet1" sheetId="1" r:id="rId1"/>
  </sheets>
  <definedNames>
    <definedName name="_xlnm.Print_Area" localSheetId="0">Sheet1!$A$17:$Z$122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1" l="1"/>
  <c r="R91" i="1" s="1"/>
  <c r="T91" i="1" s="1"/>
  <c r="Q90" i="1"/>
  <c r="R90" i="1" s="1"/>
  <c r="T90" i="1" s="1"/>
  <c r="Q89" i="1"/>
  <c r="R89" i="1" s="1"/>
  <c r="T89" i="1" s="1"/>
  <c r="Q88" i="1"/>
  <c r="R88" i="1" s="1"/>
  <c r="T88" i="1" s="1"/>
  <c r="V88" i="1" s="1"/>
  <c r="Q87" i="1"/>
  <c r="R87" i="1" s="1"/>
  <c r="T87" i="1" s="1"/>
  <c r="Q86" i="1"/>
  <c r="R86" i="1" s="1"/>
  <c r="T86" i="1" s="1"/>
  <c r="Q85" i="1"/>
  <c r="R85" i="1" s="1"/>
  <c r="T85" i="1" s="1"/>
  <c r="Q84" i="1"/>
  <c r="R84" i="1" s="1"/>
  <c r="T84" i="1" s="1"/>
  <c r="D68" i="1"/>
  <c r="Q68" i="1" s="1"/>
  <c r="R68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P58" i="1"/>
  <c r="O58" i="1"/>
  <c r="N58" i="1"/>
  <c r="L58" i="1"/>
  <c r="K58" i="1"/>
  <c r="J58" i="1"/>
  <c r="I58" i="1"/>
  <c r="H58" i="1"/>
  <c r="G58" i="1"/>
  <c r="F58" i="1"/>
  <c r="E58" i="1"/>
  <c r="D58" i="1"/>
  <c r="C58" i="1"/>
  <c r="B58" i="1"/>
  <c r="P52" i="1"/>
  <c r="O52" i="1"/>
  <c r="N52" i="1"/>
  <c r="L52" i="1"/>
  <c r="K52" i="1"/>
  <c r="J52" i="1"/>
  <c r="I52" i="1"/>
  <c r="H52" i="1"/>
  <c r="G52" i="1"/>
  <c r="F52" i="1"/>
  <c r="E52" i="1"/>
  <c r="D52" i="1"/>
  <c r="C52" i="1"/>
  <c r="B52" i="1"/>
  <c r="P45" i="1"/>
  <c r="O45" i="1"/>
  <c r="N45" i="1"/>
  <c r="L45" i="1"/>
  <c r="K45" i="1"/>
  <c r="J45" i="1"/>
  <c r="I45" i="1"/>
  <c r="H45" i="1"/>
  <c r="G45" i="1"/>
  <c r="F45" i="1"/>
  <c r="E45" i="1"/>
  <c r="D45" i="1"/>
  <c r="C45" i="1"/>
  <c r="B45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N32" i="1"/>
  <c r="K32" i="1"/>
  <c r="J32" i="1"/>
  <c r="I32" i="1"/>
  <c r="H32" i="1"/>
  <c r="G32" i="1"/>
  <c r="F32" i="1"/>
  <c r="E32" i="1"/>
  <c r="D32" i="1"/>
  <c r="C32" i="1"/>
  <c r="B32" i="1"/>
  <c r="N27" i="1"/>
  <c r="K27" i="1"/>
  <c r="J27" i="1"/>
  <c r="I27" i="1"/>
  <c r="H27" i="1"/>
  <c r="G27" i="1"/>
  <c r="F27" i="1"/>
  <c r="E27" i="1"/>
  <c r="D27" i="1"/>
  <c r="C27" i="1"/>
  <c r="B27" i="1"/>
  <c r="V91" i="1" l="1"/>
  <c r="V90" i="1"/>
  <c r="V87" i="1"/>
  <c r="V85" i="1"/>
  <c r="V89" i="1"/>
  <c r="V86" i="1"/>
  <c r="Q52" i="1"/>
  <c r="R52" i="1" s="1"/>
  <c r="Q65" i="1"/>
  <c r="R65" i="1" s="1"/>
  <c r="Q39" i="1"/>
  <c r="R39" i="1" s="1"/>
  <c r="Q32" i="1"/>
  <c r="R32" i="1" s="1"/>
  <c r="Q45" i="1"/>
  <c r="R45" i="1" s="1"/>
  <c r="Q58" i="1"/>
  <c r="R58" i="1" s="1"/>
  <c r="Q27" i="1"/>
  <c r="R27" i="1" s="1"/>
</calcChain>
</file>

<file path=xl/sharedStrings.xml><?xml version="1.0" encoding="utf-8"?>
<sst xmlns="http://schemas.openxmlformats.org/spreadsheetml/2006/main" count="84" uniqueCount="37">
  <si>
    <t>NY</t>
  </si>
  <si>
    <t>CA</t>
  </si>
  <si>
    <t>TX</t>
  </si>
  <si>
    <t>CO</t>
  </si>
  <si>
    <t>IL</t>
  </si>
  <si>
    <t>OH</t>
  </si>
  <si>
    <t>GA</t>
  </si>
  <si>
    <t>LA</t>
  </si>
  <si>
    <t>FL</t>
  </si>
  <si>
    <t>WA</t>
  </si>
  <si>
    <t>NC</t>
  </si>
  <si>
    <t>NV</t>
  </si>
  <si>
    <t>AZ</t>
  </si>
  <si>
    <t>MI</t>
  </si>
  <si>
    <t>Year 2017</t>
  </si>
  <si>
    <t>Year 2018</t>
  </si>
  <si>
    <t>Year 2019</t>
  </si>
  <si>
    <t>Year 2020</t>
  </si>
  <si>
    <t>Year 2021</t>
  </si>
  <si>
    <t>Year 2022</t>
  </si>
  <si>
    <t>Year 2023</t>
  </si>
  <si>
    <t>Year 2024</t>
  </si>
  <si>
    <t>Planned</t>
  </si>
  <si>
    <t>SC</t>
  </si>
  <si>
    <t>CP</t>
  </si>
  <si>
    <t>Total %</t>
  </si>
  <si>
    <t>Sales</t>
  </si>
  <si>
    <t xml:space="preserve"> </t>
  </si>
  <si>
    <t>MPG</t>
  </si>
  <si>
    <t>AFG</t>
  </si>
  <si>
    <t># Clients</t>
  </si>
  <si>
    <t>Clients</t>
  </si>
  <si>
    <t>Year</t>
  </si>
  <si>
    <t>States</t>
  </si>
  <si>
    <t>2024 figures are estimates based on current pledges</t>
  </si>
  <si>
    <t>AFG-FP commissions and sales</t>
  </si>
  <si>
    <t>CP commissions and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</si>
</sst>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" xfId="0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165" fontId="3" fillId="0" borderId="1" xfId="1" applyNumberFormat="1" applyFont="1" applyBorder="1"/>
    <xf numFmtId="165" fontId="3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 applyBorder="1"/>
    <xf numFmtId="0" fontId="3" fillId="0" borderId="13" xfId="0" applyFont="1" applyBorder="1" applyAlignment="1">
      <alignment horizontal="center"/>
    </xf>
    <xf numFmtId="0" fontId="0" fillId="0" borderId="11" xfId="0" applyBorder="1"/>
    <xf numFmtId="165" fontId="3" fillId="0" borderId="0" xfId="1" applyNumberFormat="1" applyFont="1" applyBorder="1"/>
    <xf numFmtId="0" fontId="3" fillId="0" borderId="8" xfId="0" applyFont="1" applyBorder="1"/>
    <xf numFmtId="0" fontId="3" fillId="0" borderId="1" xfId="0" applyFont="1" applyBorder="1"/>
    <xf numFmtId="165" fontId="1" fillId="0" borderId="1" xfId="1" applyNumberFormat="1" applyFont="1" applyBorder="1"/>
    <xf numFmtId="0" fontId="3" fillId="0" borderId="0" xfId="0" applyFont="1"/>
    <xf numFmtId="0" fontId="6" fillId="0" borderId="8" xfId="0" applyFont="1" applyBorder="1"/>
    <xf numFmtId="165" fontId="6" fillId="0" borderId="1" xfId="1" applyNumberFormat="1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14" xfId="1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9" fontId="6" fillId="0" borderId="1" xfId="2" applyFont="1" applyBorder="1"/>
    <xf numFmtId="0" fontId="3" fillId="0" borderId="1" xfId="1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0" fillId="0" borderId="0" xfId="1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5" fontId="3" fillId="0" borderId="0" xfId="1" applyNumberFormat="1" applyFont="1"/>
    <xf numFmtId="0" fontId="3" fillId="0" borderId="14" xfId="0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AFG US Sales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8233879115416"/>
          <c:y val="0.19486111111111112"/>
          <c:w val="0.82772786802871634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Sheet1!$N$95</c:f>
              <c:strCache>
                <c:ptCount val="1"/>
                <c:pt idx="0">
                  <c:v> AFG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Sheet1!$M$96:$M$103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Sheet1!$N$96:$N$103</c:f>
              <c:numCache>
                <c:formatCode>_("$"* #,##0_);_("$"* \(#,##0\);_("$"* "-"??_);_(@_)</c:formatCode>
                <c:ptCount val="8"/>
                <c:pt idx="0">
                  <c:v>293923.07692307694</c:v>
                </c:pt>
                <c:pt idx="1">
                  <c:v>224540</c:v>
                </c:pt>
                <c:pt idx="2">
                  <c:v>323140</c:v>
                </c:pt>
                <c:pt idx="3">
                  <c:v>154140</c:v>
                </c:pt>
                <c:pt idx="4">
                  <c:v>128580</c:v>
                </c:pt>
                <c:pt idx="5">
                  <c:v>164720</c:v>
                </c:pt>
                <c:pt idx="6">
                  <c:v>192120</c:v>
                </c:pt>
                <c:pt idx="7">
                  <c:v>300012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F-48BB-B815-1D4364360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2925295"/>
        <c:axId val="1622925775"/>
      </c:lineChart>
      <c:catAx>
        <c:axId val="162292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925775"/>
        <c:crosses val="autoZero"/>
        <c:auto val="1"/>
        <c:lblAlgn val="ctr"/>
        <c:lblOffset val="100"/>
        <c:noMultiLvlLbl val="0"/>
      </c:catAx>
      <c:valAx>
        <c:axId val="162292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925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Sheet1!$E$95</c:f>
              <c:strCache>
                <c:ptCount val="1"/>
                <c:pt idx="0">
                  <c:v> CP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Sheet1!$D$96:$D$103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Sheet1!$E$96:$E$103</c:f>
              <c:numCache>
                <c:formatCode>_("$"* #,##0_);_("$"* \(#,##0\);_("$"* "-"??_);_(@_)</c:formatCode>
                <c:ptCount val="8"/>
                <c:pt idx="0">
                  <c:v>37620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106680</c:v>
                </c:pt>
                <c:pt idx="5">
                  <c:v>103560</c:v>
                </c:pt>
                <c:pt idx="6">
                  <c:v>120020</c:v>
                </c:pt>
                <c:pt idx="7">
                  <c:v>217580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5-4473-B143-862159A9F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2289551"/>
        <c:axId val="1632274191"/>
      </c:lineChart>
      <c:catAx>
        <c:axId val="163228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274191"/>
        <c:crosses val="autoZero"/>
        <c:auto val="1"/>
        <c:lblAlgn val="ctr"/>
        <c:lblOffset val="100"/>
        <c:noMultiLvlLbl val="0"/>
      </c:catAx>
      <c:valAx>
        <c:axId val="163227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28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Sheet1!$I$95</c:f>
              <c:strCache>
                <c:ptCount val="1"/>
                <c:pt idx="0">
                  <c:v>MPG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Sheet1!$H$96:$H$103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Sheet1!$I$96:$I$103</c:f>
              <c:numCache>
                <c:formatCode>_("$"* #,##0_);_("$"* \(#,##0\);_("$"* "-"??_);_(@_)</c:formatCode>
                <c:ptCount val="8"/>
                <c:pt idx="0">
                  <c:v>331543.07692307694</c:v>
                </c:pt>
                <c:pt idx="1">
                  <c:v>224540</c:v>
                </c:pt>
                <c:pt idx="2">
                  <c:v>323140</c:v>
                </c:pt>
                <c:pt idx="3">
                  <c:v>154140</c:v>
                </c:pt>
                <c:pt idx="4">
                  <c:v>235260</c:v>
                </c:pt>
                <c:pt idx="5">
                  <c:v>268280</c:v>
                </c:pt>
                <c:pt idx="6">
                  <c:v>312140</c:v>
                </c:pt>
                <c:pt idx="7">
                  <c:v>517592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2-41D8-9D69-E88B75A29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2281871"/>
        <c:axId val="1632280431"/>
      </c:lineChart>
      <c:catAx>
        <c:axId val="163228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280431"/>
        <c:crosses val="autoZero"/>
        <c:auto val="1"/>
        <c:lblAlgn val="ctr"/>
        <c:lblOffset val="100"/>
        <c:noMultiLvlLbl val="0"/>
      </c:catAx>
      <c:valAx>
        <c:axId val="1632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281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AFG US Sales: calendar year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8233879115416"/>
          <c:y val="0.19486111111111112"/>
          <c:w val="0.82772786802871634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Sheet1!$N$95</c:f>
              <c:strCache>
                <c:ptCount val="1"/>
                <c:pt idx="0">
                  <c:v> AFG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Sheet1!$M$96:$M$103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Sheet1!$N$96:$N$103</c:f>
              <c:numCache>
                <c:formatCode>_("$"* #,##0_);_("$"* \(#,##0\);_("$"* "-"??_);_(@_)</c:formatCode>
                <c:ptCount val="8"/>
                <c:pt idx="0">
                  <c:v>293923.07692307694</c:v>
                </c:pt>
                <c:pt idx="1">
                  <c:v>224540</c:v>
                </c:pt>
                <c:pt idx="2">
                  <c:v>323140</c:v>
                </c:pt>
                <c:pt idx="3">
                  <c:v>154140</c:v>
                </c:pt>
                <c:pt idx="4">
                  <c:v>128580</c:v>
                </c:pt>
                <c:pt idx="5">
                  <c:v>164720</c:v>
                </c:pt>
                <c:pt idx="6">
                  <c:v>192120</c:v>
                </c:pt>
                <c:pt idx="7">
                  <c:v>300012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3-4151-8AEB-FD1892B94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2925295"/>
        <c:axId val="1622925775"/>
      </c:lineChart>
      <c:catAx>
        <c:axId val="162292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925775"/>
        <c:crosses val="autoZero"/>
        <c:auto val="1"/>
        <c:lblAlgn val="ctr"/>
        <c:lblOffset val="100"/>
        <c:noMultiLvlLbl val="0"/>
      </c:catAx>
      <c:valAx>
        <c:axId val="162292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925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CP sales / calendar</a:t>
            </a:r>
            <a:r>
              <a:rPr lang="en-US" baseline="0"/>
              <a:t> year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Sheet1!$E$95</c:f>
              <c:strCache>
                <c:ptCount val="1"/>
                <c:pt idx="0">
                  <c:v> CP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Sheet1!$D$96:$D$103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Sheet1!$E$96:$E$103</c:f>
              <c:numCache>
                <c:formatCode>_("$"* #,##0_);_("$"* \(#,##0\);_("$"* "-"??_);_(@_)</c:formatCode>
                <c:ptCount val="8"/>
                <c:pt idx="0">
                  <c:v>37620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106680</c:v>
                </c:pt>
                <c:pt idx="5">
                  <c:v>103560</c:v>
                </c:pt>
                <c:pt idx="6">
                  <c:v>120020</c:v>
                </c:pt>
                <c:pt idx="7">
                  <c:v>217580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5-43E4-9237-C7394255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2289551"/>
        <c:axId val="1632274191"/>
      </c:lineChart>
      <c:catAx>
        <c:axId val="163228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274191"/>
        <c:crosses val="autoZero"/>
        <c:auto val="1"/>
        <c:lblAlgn val="ctr"/>
        <c:lblOffset val="100"/>
        <c:noMultiLvlLbl val="0"/>
      </c:catAx>
      <c:valAx>
        <c:axId val="163227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289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MPG sales = AFG +CP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Sheet1!$I$95</c:f>
              <c:strCache>
                <c:ptCount val="1"/>
                <c:pt idx="0">
                  <c:v>MPG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Sheet1!$H$96:$H$103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Sheet1!$I$96:$I$103</c:f>
              <c:numCache>
                <c:formatCode>_("$"* #,##0_);_("$"* \(#,##0\);_("$"* "-"??_);_(@_)</c:formatCode>
                <c:ptCount val="8"/>
                <c:pt idx="0">
                  <c:v>331543.07692307694</c:v>
                </c:pt>
                <c:pt idx="1">
                  <c:v>224540</c:v>
                </c:pt>
                <c:pt idx="2">
                  <c:v>323140</c:v>
                </c:pt>
                <c:pt idx="3">
                  <c:v>154140</c:v>
                </c:pt>
                <c:pt idx="4">
                  <c:v>235260</c:v>
                </c:pt>
                <c:pt idx="5">
                  <c:v>268280</c:v>
                </c:pt>
                <c:pt idx="6">
                  <c:v>312140</c:v>
                </c:pt>
                <c:pt idx="7">
                  <c:v>517592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E-49F2-B960-3FB321614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2281871"/>
        <c:axId val="1632280431"/>
      </c:lineChart>
      <c:catAx>
        <c:axId val="163228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280431"/>
        <c:crosses val="autoZero"/>
        <c:auto val="1"/>
        <c:lblAlgn val="ctr"/>
        <c:lblOffset val="100"/>
        <c:noMultiLvlLbl val="0"/>
      </c:catAx>
      <c:valAx>
        <c:axId val="1632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281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105</xdr:row>
      <xdr:rowOff>38100</xdr:rowOff>
    </xdr:from>
    <xdr:to>
      <xdr:col>6</xdr:col>
      <xdr:colOff>676276</xdr:colOff>
      <xdr:row>119</xdr:row>
      <xdr:rowOff>171450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477AFA8-54E5-4226-8C52-92BDEA41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</xdr:colOff>
      <xdr:row>105</xdr:row>
      <xdr:rowOff>23812</xdr:rowOff>
    </xdr:from>
    <xdr:to>
      <xdr:col>16</xdr:col>
      <xdr:colOff>695325</xdr:colOff>
      <xdr:row>119</xdr:row>
      <xdr:rowOff>114300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6376789-941C-67AD-C811-409CCF0A3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676275</xdr:colOff>
      <xdr:row>105</xdr:row>
      <xdr:rowOff>71437</xdr:rowOff>
    </xdr:from>
    <xdr:to>
      <xdr:col>25</xdr:col>
      <xdr:colOff>485775</xdr:colOff>
      <xdr:row>119</xdr:row>
      <xdr:rowOff>147637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7A2F183-154B-D94B-3103-DA2A550EB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1</xdr:row>
      <xdr:rowOff>38100</xdr:rowOff>
    </xdr:from>
    <xdr:to>
      <xdr:col>7</xdr:col>
      <xdr:colOff>28575</xdr:colOff>
      <xdr:row>15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A3CB5A-AA2A-4BD2-AA59-A52FEDA27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95250</xdr:colOff>
      <xdr:row>1</xdr:row>
      <xdr:rowOff>28575</xdr:rowOff>
    </xdr:from>
    <xdr:to>
      <xdr:col>16</xdr:col>
      <xdr:colOff>0</xdr:colOff>
      <xdr:row>15</xdr:row>
      <xdr:rowOff>119063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40E9A3-3C2C-4871-95B2-326EB42A7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24</xdr:col>
      <xdr:colOff>647700</xdr:colOff>
      <xdr:row>15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D3CC8D8-61BA-4A2F-85DE-78492EA92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8A04-22DD-4F1C-9627-BF1D5959F9F3}">
  <sheetPr>
    <pageSetUpPr fitToPage="1"/>
  </sheetPr>
  <dimension ref="A18:Z103"/>
  <sheetViews>
    <sheetView tabSelected="1" workbookViewId="0">
      <selection activeCell="Q27" sqref="Q27"/>
    </sheetView>
  </sheetViews>
  <sheetFormatPr baseColWidth="10" defaultColWidth="8.7265625" defaultRowHeight="14.5" x14ac:dyDescent="0.35"/>
  <cols>
    <col min="2" max="4" width="8.26953125" customWidth="1"/>
    <col min="5" max="5" width="10.1796875" customWidth="1"/>
    <col min="6" max="6" width="11.54296875" customWidth="1"/>
    <col min="7" max="7" width="10.7265625" customWidth="1"/>
    <col min="8" max="8" width="8.26953125" customWidth="1"/>
    <col min="9" max="9" width="11.26953125" customWidth="1"/>
    <col min="10" max="13" width="8.26953125" customWidth="1"/>
    <col min="14" max="14" width="10" customWidth="1"/>
    <col min="15" max="16" width="8.26953125" customWidth="1"/>
    <col min="17" max="18" width="10.7265625" customWidth="1"/>
    <col min="19" max="19" width="12.54296875" hidden="1" customWidth="1"/>
    <col min="20" max="20" width="10" bestFit="1" customWidth="1"/>
    <col min="24" max="24" width="10.7265625" customWidth="1"/>
    <col min="25" max="25" width="12.54296875" style="36" bestFit="1" customWidth="1"/>
    <col min="26" max="26" width="9.1796875" style="1"/>
  </cols>
  <sheetData>
    <row r="18" spans="1:20" x14ac:dyDescent="0.35">
      <c r="A18" s="1"/>
      <c r="B18" s="44" t="s">
        <v>34</v>
      </c>
      <c r="C18" s="44"/>
      <c r="D18" s="44"/>
      <c r="E18" s="44"/>
      <c r="F18" s="44"/>
    </row>
    <row r="19" spans="1:20" x14ac:dyDescent="0.35">
      <c r="A19" s="1"/>
    </row>
    <row r="20" spans="1:20" ht="29" thickBot="1" x14ac:dyDescent="0.7">
      <c r="A20" s="1"/>
      <c r="B20" s="45" t="s">
        <v>35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20" x14ac:dyDescent="0.35">
      <c r="A21" s="4"/>
      <c r="B21" s="14" t="s">
        <v>0</v>
      </c>
      <c r="C21" s="14" t="s">
        <v>1</v>
      </c>
      <c r="D21" s="14" t="s">
        <v>2</v>
      </c>
      <c r="E21" s="14" t="s">
        <v>3</v>
      </c>
      <c r="F21" s="14" t="s">
        <v>4</v>
      </c>
      <c r="G21" s="14" t="s">
        <v>5</v>
      </c>
      <c r="H21" s="14" t="s">
        <v>6</v>
      </c>
      <c r="I21" s="14" t="s">
        <v>7</v>
      </c>
      <c r="J21" s="14" t="s">
        <v>8</v>
      </c>
      <c r="K21" s="14" t="s">
        <v>9</v>
      </c>
      <c r="L21" s="14" t="s">
        <v>10</v>
      </c>
      <c r="M21" s="14"/>
      <c r="N21" s="14" t="s">
        <v>11</v>
      </c>
      <c r="O21" s="14" t="s">
        <v>12</v>
      </c>
      <c r="P21" s="14" t="s">
        <v>13</v>
      </c>
      <c r="Q21" s="3" t="s">
        <v>25</v>
      </c>
      <c r="R21" s="35" t="s">
        <v>26</v>
      </c>
      <c r="S21" s="2" t="s">
        <v>30</v>
      </c>
      <c r="T21" s="8"/>
    </row>
    <row r="22" spans="1:20" x14ac:dyDescent="0.35">
      <c r="A22" s="25" t="s">
        <v>14</v>
      </c>
      <c r="Q22" s="22"/>
      <c r="R22" s="23"/>
      <c r="S22" s="28"/>
    </row>
    <row r="23" spans="1:20" x14ac:dyDescent="0.35">
      <c r="A23" s="25"/>
      <c r="B23" s="9">
        <v>2460</v>
      </c>
      <c r="C23" s="9">
        <v>411</v>
      </c>
      <c r="D23" s="9">
        <v>1215</v>
      </c>
      <c r="E23" s="9">
        <v>735</v>
      </c>
      <c r="F23" s="9">
        <v>1363</v>
      </c>
      <c r="G23" s="9">
        <v>788</v>
      </c>
      <c r="H23" s="9"/>
      <c r="I23" s="9">
        <v>1156</v>
      </c>
      <c r="J23" s="9"/>
      <c r="K23" s="9">
        <v>304</v>
      </c>
      <c r="L23" s="9">
        <v>861</v>
      </c>
      <c r="M23" s="9"/>
      <c r="N23" s="9"/>
      <c r="O23" s="9"/>
      <c r="P23" s="9"/>
      <c r="Q23" s="11"/>
      <c r="R23" s="24"/>
      <c r="S23" s="28"/>
    </row>
    <row r="24" spans="1:20" x14ac:dyDescent="0.35">
      <c r="A24" s="25"/>
      <c r="B24" s="9">
        <v>252</v>
      </c>
      <c r="C24" s="9">
        <v>2238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1"/>
      <c r="R24" s="11"/>
      <c r="S24" s="28"/>
    </row>
    <row r="25" spans="1:20" x14ac:dyDescent="0.35">
      <c r="A25" s="25"/>
      <c r="B25" s="9">
        <v>3720</v>
      </c>
      <c r="C25" s="9">
        <v>1470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1"/>
      <c r="R25" s="11"/>
      <c r="S25" s="28"/>
    </row>
    <row r="26" spans="1:20" x14ac:dyDescent="0.35">
      <c r="A26" s="25"/>
      <c r="B26" s="9">
        <v>2508</v>
      </c>
      <c r="C26" s="9">
        <v>485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1"/>
      <c r="R26" s="11"/>
      <c r="S26" s="28"/>
    </row>
    <row r="27" spans="1:20" x14ac:dyDescent="0.35">
      <c r="A27" s="25"/>
      <c r="B27" s="9">
        <f t="shared" ref="B27:I27" si="0">SUM(B23:B26)</f>
        <v>8940</v>
      </c>
      <c r="C27" s="9">
        <f t="shared" si="0"/>
        <v>4604</v>
      </c>
      <c r="D27" s="9">
        <f t="shared" si="0"/>
        <v>1215</v>
      </c>
      <c r="E27" s="9">
        <f t="shared" si="0"/>
        <v>735</v>
      </c>
      <c r="F27" s="9">
        <f t="shared" si="0"/>
        <v>1363</v>
      </c>
      <c r="G27" s="9">
        <f t="shared" si="0"/>
        <v>788</v>
      </c>
      <c r="H27" s="9">
        <f t="shared" si="0"/>
        <v>0</v>
      </c>
      <c r="I27" s="9">
        <f t="shared" si="0"/>
        <v>1156</v>
      </c>
      <c r="J27" s="9">
        <f t="shared" ref="J27:N27" si="1">SUM(J23:J26)</f>
        <v>0</v>
      </c>
      <c r="K27" s="9">
        <f t="shared" si="1"/>
        <v>304</v>
      </c>
      <c r="L27" s="9"/>
      <c r="M27" s="9"/>
      <c r="N27" s="9">
        <f t="shared" si="1"/>
        <v>0</v>
      </c>
      <c r="O27" s="9"/>
      <c r="P27" s="9"/>
      <c r="Q27" s="11">
        <f>SUM(B27:O27)</f>
        <v>19105</v>
      </c>
      <c r="R27" s="11">
        <f>Q27/0.065</f>
        <v>293923.07692307694</v>
      </c>
      <c r="S27" s="28">
        <v>9</v>
      </c>
      <c r="T27" s="25" t="s">
        <v>14</v>
      </c>
    </row>
    <row r="28" spans="1:20" x14ac:dyDescent="0.35">
      <c r="A28" s="25" t="s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8"/>
      <c r="R28" s="19"/>
      <c r="S28" s="28"/>
      <c r="T28" s="25"/>
    </row>
    <row r="29" spans="1:20" x14ac:dyDescent="0.35">
      <c r="A29" s="25"/>
      <c r="B29" s="9">
        <v>2273</v>
      </c>
      <c r="C29" s="9">
        <v>1146</v>
      </c>
      <c r="D29" s="9"/>
      <c r="E29" s="9"/>
      <c r="F29" s="9">
        <v>1129</v>
      </c>
      <c r="G29" s="9"/>
      <c r="H29" s="9">
        <v>677</v>
      </c>
      <c r="I29" s="9"/>
      <c r="J29" s="9">
        <v>899</v>
      </c>
      <c r="K29" s="9">
        <v>1392</v>
      </c>
      <c r="L29" s="9"/>
      <c r="M29" s="9"/>
      <c r="N29" s="9"/>
      <c r="O29" s="9"/>
      <c r="P29" s="9"/>
      <c r="Q29" s="11"/>
      <c r="R29" s="20"/>
      <c r="S29" s="28"/>
      <c r="T29" s="25"/>
    </row>
    <row r="30" spans="1:20" x14ac:dyDescent="0.35">
      <c r="A30" s="25"/>
      <c r="B30" s="9">
        <v>1911</v>
      </c>
      <c r="C30" s="9">
        <v>307</v>
      </c>
      <c r="D30" s="9"/>
      <c r="E30" s="9"/>
      <c r="F30" s="9"/>
      <c r="G30" s="9"/>
      <c r="H30" s="9">
        <v>894</v>
      </c>
      <c r="I30" s="9"/>
      <c r="J30" s="9"/>
      <c r="K30" s="9"/>
      <c r="L30" s="9"/>
      <c r="M30" s="9"/>
      <c r="N30" s="9"/>
      <c r="O30" s="9"/>
      <c r="P30" s="9"/>
      <c r="Q30" s="11"/>
      <c r="R30" s="20"/>
      <c r="S30" s="28"/>
      <c r="T30" s="25"/>
    </row>
    <row r="31" spans="1:20" x14ac:dyDescent="0.35">
      <c r="A31" s="25"/>
      <c r="B31" s="9"/>
      <c r="C31" s="9">
        <v>599</v>
      </c>
      <c r="D31" s="9"/>
      <c r="E31" s="9"/>
      <c r="F31" s="9"/>
      <c r="G31" s="9"/>
      <c r="H31" s="9">
        <v>259</v>
      </c>
      <c r="I31" s="9"/>
      <c r="J31" s="9"/>
      <c r="K31" s="9"/>
      <c r="L31" s="9"/>
      <c r="M31" s="9"/>
      <c r="N31" s="9"/>
      <c r="O31" s="9"/>
      <c r="P31" s="9"/>
      <c r="Q31" s="11"/>
      <c r="R31" s="20"/>
      <c r="S31" s="28"/>
      <c r="T31" s="25"/>
    </row>
    <row r="32" spans="1:20" x14ac:dyDescent="0.35">
      <c r="A32" s="25"/>
      <c r="B32" s="9">
        <f>SUM(B29:B30)</f>
        <v>4184</v>
      </c>
      <c r="C32" s="9">
        <f>SUM(C29:C31)</f>
        <v>2052</v>
      </c>
      <c r="D32" s="9">
        <f t="shared" ref="D32" si="2">SUM(D29:D30)</f>
        <v>0</v>
      </c>
      <c r="E32" s="9">
        <f t="shared" ref="E32:J32" si="3">SUM(E29:E30)</f>
        <v>0</v>
      </c>
      <c r="F32" s="9">
        <f t="shared" si="3"/>
        <v>1129</v>
      </c>
      <c r="G32" s="9">
        <f t="shared" si="3"/>
        <v>0</v>
      </c>
      <c r="H32" s="9">
        <f t="shared" si="3"/>
        <v>1571</v>
      </c>
      <c r="I32" s="9">
        <f t="shared" si="3"/>
        <v>0</v>
      </c>
      <c r="J32" s="9">
        <f t="shared" si="3"/>
        <v>899</v>
      </c>
      <c r="K32" s="9">
        <f t="shared" ref="K32:N32" si="4">SUM(K29:K30)</f>
        <v>1392</v>
      </c>
      <c r="L32" s="9"/>
      <c r="M32" s="9"/>
      <c r="N32" s="9">
        <f t="shared" si="4"/>
        <v>0</v>
      </c>
      <c r="O32" s="9"/>
      <c r="P32" s="9"/>
      <c r="Q32" s="11">
        <f>SUM(B32:O32)</f>
        <v>11227</v>
      </c>
      <c r="R32" s="11">
        <f>Q32/0.05</f>
        <v>224540</v>
      </c>
      <c r="S32" s="2">
        <v>6</v>
      </c>
      <c r="T32" s="2" t="s">
        <v>15</v>
      </c>
    </row>
    <row r="33" spans="1:20" x14ac:dyDescent="0.35">
      <c r="A33" s="2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8"/>
      <c r="R33" s="19"/>
      <c r="S33" s="28"/>
    </row>
    <row r="34" spans="1:20" x14ac:dyDescent="0.35">
      <c r="A34" s="25" t="s">
        <v>16</v>
      </c>
      <c r="B34" s="9">
        <v>1647</v>
      </c>
      <c r="C34" s="9">
        <v>414</v>
      </c>
      <c r="D34" s="9">
        <v>376</v>
      </c>
      <c r="E34" s="9"/>
      <c r="F34" s="9">
        <v>975</v>
      </c>
      <c r="G34" s="9"/>
      <c r="H34" s="9">
        <v>80</v>
      </c>
      <c r="I34" s="9"/>
      <c r="J34" s="9">
        <v>208</v>
      </c>
      <c r="K34" s="9">
        <v>404</v>
      </c>
      <c r="L34" s="9">
        <v>733</v>
      </c>
      <c r="M34" s="9"/>
      <c r="N34" s="9">
        <v>865</v>
      </c>
      <c r="O34" s="9">
        <v>900</v>
      </c>
      <c r="P34" s="9">
        <v>419</v>
      </c>
      <c r="Q34" s="11"/>
      <c r="R34" s="20"/>
      <c r="S34" s="28"/>
      <c r="T34" s="25"/>
    </row>
    <row r="35" spans="1:20" x14ac:dyDescent="0.35">
      <c r="A35" s="25"/>
      <c r="B35" s="9">
        <v>226</v>
      </c>
      <c r="C35" s="9">
        <v>0</v>
      </c>
      <c r="D35" s="9">
        <v>1799</v>
      </c>
      <c r="E35" s="9"/>
      <c r="F35" s="9">
        <v>83</v>
      </c>
      <c r="G35" s="9"/>
      <c r="H35" s="9"/>
      <c r="I35" s="9"/>
      <c r="J35" s="9">
        <v>1659</v>
      </c>
      <c r="K35" s="9"/>
      <c r="L35" s="9">
        <v>274</v>
      </c>
      <c r="M35" s="9"/>
      <c r="N35" s="9"/>
      <c r="O35" s="9"/>
      <c r="P35" s="9"/>
      <c r="Q35" s="11"/>
      <c r="R35" s="20"/>
      <c r="S35" s="28"/>
      <c r="T35" s="25"/>
    </row>
    <row r="36" spans="1:20" x14ac:dyDescent="0.35">
      <c r="A36" s="25"/>
      <c r="B36" s="9">
        <v>4378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1"/>
      <c r="R36" s="20"/>
      <c r="S36" s="28"/>
      <c r="T36" s="25"/>
    </row>
    <row r="37" spans="1:20" x14ac:dyDescent="0.35">
      <c r="A37" s="25"/>
      <c r="B37" s="9">
        <v>1108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1"/>
      <c r="R37" s="20"/>
      <c r="S37" s="28"/>
      <c r="T37" s="25"/>
    </row>
    <row r="38" spans="1:20" x14ac:dyDescent="0.35">
      <c r="A38" s="25"/>
      <c r="B38" s="9">
        <v>28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1"/>
      <c r="R38" s="20"/>
      <c r="S38" s="28"/>
      <c r="T38" s="25"/>
    </row>
    <row r="39" spans="1:20" x14ac:dyDescent="0.35">
      <c r="A39" s="25"/>
      <c r="B39" s="9">
        <f>SUM(B34:B38)</f>
        <v>7387</v>
      </c>
      <c r="C39" s="9">
        <f t="shared" ref="C39:D39" si="5">SUM(C34:C38)</f>
        <v>414</v>
      </c>
      <c r="D39" s="9">
        <f t="shared" si="5"/>
        <v>2175</v>
      </c>
      <c r="E39" s="9">
        <f t="shared" ref="E39:L39" si="6">SUM(E34:E38)</f>
        <v>0</v>
      </c>
      <c r="F39" s="9">
        <f t="shared" si="6"/>
        <v>1058</v>
      </c>
      <c r="G39" s="9">
        <f t="shared" si="6"/>
        <v>0</v>
      </c>
      <c r="H39" s="9">
        <f t="shared" si="6"/>
        <v>80</v>
      </c>
      <c r="I39" s="9">
        <f t="shared" si="6"/>
        <v>0</v>
      </c>
      <c r="J39" s="9">
        <f t="shared" si="6"/>
        <v>1867</v>
      </c>
      <c r="K39" s="9">
        <f t="shared" si="6"/>
        <v>404</v>
      </c>
      <c r="L39" s="9">
        <f t="shared" si="6"/>
        <v>1007</v>
      </c>
      <c r="M39" s="9"/>
      <c r="N39" s="9">
        <f>SUM(N34:N38)</f>
        <v>865</v>
      </c>
      <c r="O39" s="9">
        <f>SUM(O34:O38)</f>
        <v>900</v>
      </c>
      <c r="P39" s="9"/>
      <c r="Q39" s="11">
        <f>SUM(B39:O39)</f>
        <v>16157</v>
      </c>
      <c r="R39" s="11">
        <f>Q39/0.05</f>
        <v>323140</v>
      </c>
      <c r="S39" s="2">
        <v>11</v>
      </c>
      <c r="T39" s="2" t="s">
        <v>16</v>
      </c>
    </row>
    <row r="40" spans="1:20" x14ac:dyDescent="0.35">
      <c r="A40" s="2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8"/>
      <c r="R40" s="19"/>
      <c r="S40" s="28"/>
      <c r="T40" s="25"/>
    </row>
    <row r="41" spans="1:20" x14ac:dyDescent="0.35">
      <c r="A41" s="25" t="s">
        <v>17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8"/>
      <c r="R41" s="19"/>
      <c r="S41" s="28"/>
      <c r="T41" s="25"/>
    </row>
    <row r="42" spans="1:20" x14ac:dyDescent="0.35">
      <c r="A42" s="25"/>
      <c r="B42" s="9">
        <v>1078</v>
      </c>
      <c r="C42" s="9"/>
      <c r="D42" s="9">
        <v>1753</v>
      </c>
      <c r="E42" s="9"/>
      <c r="F42" s="9">
        <v>1219</v>
      </c>
      <c r="G42" s="9"/>
      <c r="H42" s="9"/>
      <c r="I42" s="9"/>
      <c r="J42" s="9">
        <v>1059</v>
      </c>
      <c r="K42" s="9"/>
      <c r="L42" s="9"/>
      <c r="M42" s="9"/>
      <c r="N42" s="9"/>
      <c r="O42" s="9"/>
      <c r="P42" s="9"/>
      <c r="Q42" s="11"/>
      <c r="R42" s="20"/>
      <c r="S42" s="28"/>
      <c r="T42" s="25"/>
    </row>
    <row r="43" spans="1:20" x14ac:dyDescent="0.35">
      <c r="A43" s="25"/>
      <c r="B43" s="9">
        <v>2478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1"/>
      <c r="R43" s="20"/>
      <c r="S43" s="28"/>
      <c r="T43" s="25"/>
    </row>
    <row r="44" spans="1:20" x14ac:dyDescent="0.35">
      <c r="A44" s="25"/>
      <c r="B44" s="9">
        <v>120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  <c r="R44" s="20"/>
      <c r="S44" s="28"/>
      <c r="T44" s="25"/>
    </row>
    <row r="45" spans="1:20" x14ac:dyDescent="0.35">
      <c r="A45" s="25"/>
      <c r="B45" s="9">
        <f>SUM(B42:B44)</f>
        <v>3676</v>
      </c>
      <c r="C45" s="9">
        <f t="shared" ref="C45:D45" si="7">SUM(C42:C44)</f>
        <v>0</v>
      </c>
      <c r="D45" s="9">
        <f t="shared" si="7"/>
        <v>1753</v>
      </c>
      <c r="E45" s="9">
        <f t="shared" ref="E45:L45" si="8">SUM(E42:E44)</f>
        <v>0</v>
      </c>
      <c r="F45" s="9">
        <f t="shared" si="8"/>
        <v>1219</v>
      </c>
      <c r="G45" s="9">
        <f t="shared" si="8"/>
        <v>0</v>
      </c>
      <c r="H45" s="9">
        <f t="shared" si="8"/>
        <v>0</v>
      </c>
      <c r="I45" s="9">
        <f t="shared" si="8"/>
        <v>0</v>
      </c>
      <c r="J45" s="9">
        <f t="shared" si="8"/>
        <v>1059</v>
      </c>
      <c r="K45" s="9">
        <f t="shared" si="8"/>
        <v>0</v>
      </c>
      <c r="L45" s="9">
        <f t="shared" si="8"/>
        <v>0</v>
      </c>
      <c r="M45" s="9"/>
      <c r="N45" s="9">
        <f>SUM(N42:N44)</f>
        <v>0</v>
      </c>
      <c r="O45" s="9">
        <f>SUM(O42:O44)</f>
        <v>0</v>
      </c>
      <c r="P45" s="9">
        <f>SUM(P42:P44)</f>
        <v>0</v>
      </c>
      <c r="Q45" s="11">
        <f>SUM(B45:P45)</f>
        <v>7707</v>
      </c>
      <c r="R45" s="11">
        <f>Q45/0.05</f>
        <v>154140</v>
      </c>
      <c r="S45" s="2">
        <v>4</v>
      </c>
      <c r="T45" s="2" t="s">
        <v>17</v>
      </c>
    </row>
    <row r="46" spans="1:20" x14ac:dyDescent="0.35">
      <c r="A46" s="2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8"/>
      <c r="R46" s="19"/>
      <c r="S46" s="28"/>
    </row>
    <row r="47" spans="1:20" x14ac:dyDescent="0.35">
      <c r="A47" s="25" t="s">
        <v>18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8"/>
      <c r="R47" s="19"/>
      <c r="S47" s="28"/>
      <c r="T47" s="25"/>
    </row>
    <row r="48" spans="1:20" x14ac:dyDescent="0.35">
      <c r="B48" s="9"/>
      <c r="C48" s="9"/>
      <c r="D48" s="9"/>
      <c r="E48" s="9"/>
      <c r="F48" s="9"/>
      <c r="G48" s="9"/>
      <c r="H48" s="9"/>
      <c r="I48" s="9"/>
      <c r="J48" s="9">
        <v>742</v>
      </c>
      <c r="K48" s="9">
        <v>451</v>
      </c>
      <c r="L48" s="9">
        <v>836</v>
      </c>
      <c r="M48" s="9"/>
      <c r="N48" s="9"/>
      <c r="O48" s="9"/>
      <c r="P48" s="9">
        <v>797</v>
      </c>
      <c r="Q48" s="11"/>
      <c r="R48" s="20"/>
      <c r="S48" s="28"/>
      <c r="T48" s="25"/>
    </row>
    <row r="49" spans="1:20" x14ac:dyDescent="0.35">
      <c r="A49" s="25"/>
      <c r="B49" s="21">
        <v>1143</v>
      </c>
      <c r="C49" s="21">
        <v>452</v>
      </c>
      <c r="D49" s="21">
        <v>1220</v>
      </c>
      <c r="E49" s="21"/>
      <c r="F49" s="21"/>
      <c r="G49" s="21"/>
      <c r="H49" s="21"/>
      <c r="I49" s="21"/>
      <c r="J49" s="21">
        <v>1060</v>
      </c>
      <c r="K49" s="21"/>
      <c r="L49" s="21"/>
      <c r="M49" s="21"/>
      <c r="N49" s="21"/>
      <c r="O49" s="21"/>
      <c r="P49" s="21"/>
      <c r="Q49" s="11"/>
      <c r="R49" s="20"/>
      <c r="S49" s="28"/>
      <c r="T49" s="25"/>
    </row>
    <row r="50" spans="1:20" x14ac:dyDescent="0.35">
      <c r="A50" s="25"/>
      <c r="B50" s="21">
        <v>1766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11"/>
      <c r="R50" s="20"/>
      <c r="S50" s="28"/>
      <c r="T50" s="25"/>
    </row>
    <row r="51" spans="1:20" x14ac:dyDescent="0.35">
      <c r="A51" s="25"/>
      <c r="B51" s="21">
        <v>788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11"/>
      <c r="R51" s="20"/>
      <c r="S51" s="28"/>
      <c r="T51" s="25"/>
    </row>
    <row r="52" spans="1:20" x14ac:dyDescent="0.35">
      <c r="A52" s="25"/>
      <c r="B52" s="21">
        <f>SUM(B49:B51)</f>
        <v>3697</v>
      </c>
      <c r="C52" s="21">
        <f t="shared" ref="C52:D52" si="9">SUM(C49:C51)</f>
        <v>452</v>
      </c>
      <c r="D52" s="21">
        <f t="shared" si="9"/>
        <v>1220</v>
      </c>
      <c r="E52" s="21">
        <f t="shared" ref="E52:L52" si="10">SUM(E49:E51)</f>
        <v>0</v>
      </c>
      <c r="F52" s="21">
        <f t="shared" si="10"/>
        <v>0</v>
      </c>
      <c r="G52" s="21">
        <f t="shared" si="10"/>
        <v>0</v>
      </c>
      <c r="H52" s="21">
        <f t="shared" si="10"/>
        <v>0</v>
      </c>
      <c r="I52" s="21">
        <f t="shared" si="10"/>
        <v>0</v>
      </c>
      <c r="J52" s="21">
        <f t="shared" si="10"/>
        <v>1060</v>
      </c>
      <c r="K52" s="21">
        <f t="shared" si="10"/>
        <v>0</v>
      </c>
      <c r="L52" s="21">
        <f t="shared" si="10"/>
        <v>0</v>
      </c>
      <c r="M52" s="21"/>
      <c r="N52" s="21">
        <f>SUM(N49:N51)</f>
        <v>0</v>
      </c>
      <c r="O52" s="21">
        <f>SUM(O49:O51)</f>
        <v>0</v>
      </c>
      <c r="P52" s="21">
        <f>SUM(P49:P51)</f>
        <v>0</v>
      </c>
      <c r="Q52" s="11">
        <f>SUM(B52:P52)</f>
        <v>6429</v>
      </c>
      <c r="R52" s="11">
        <f>Q52/0.05</f>
        <v>128580</v>
      </c>
      <c r="S52" s="2">
        <v>7</v>
      </c>
      <c r="T52" s="2" t="s">
        <v>18</v>
      </c>
    </row>
    <row r="53" spans="1:20" x14ac:dyDescent="0.35">
      <c r="A53" s="2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8"/>
      <c r="R53" s="19"/>
      <c r="S53" s="28"/>
    </row>
    <row r="54" spans="1:20" x14ac:dyDescent="0.35">
      <c r="A54" s="25" t="s">
        <v>19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8"/>
      <c r="R54" s="19"/>
      <c r="S54" s="28"/>
      <c r="T54" s="25"/>
    </row>
    <row r="55" spans="1:20" x14ac:dyDescent="0.35">
      <c r="A55" s="25"/>
      <c r="B55" s="9">
        <v>1304</v>
      </c>
      <c r="C55" s="9">
        <v>437</v>
      </c>
      <c r="D55" s="9">
        <v>1177</v>
      </c>
      <c r="E55" s="9"/>
      <c r="F55" s="9"/>
      <c r="G55" s="9"/>
      <c r="H55" s="9"/>
      <c r="I55" s="9"/>
      <c r="J55" s="9">
        <v>809</v>
      </c>
      <c r="K55" s="9"/>
      <c r="L55" s="9"/>
      <c r="M55" s="9"/>
      <c r="N55" s="9">
        <v>1039</v>
      </c>
      <c r="O55" s="9"/>
      <c r="P55" s="9"/>
      <c r="Q55" s="11"/>
      <c r="R55" s="20"/>
      <c r="S55" s="28"/>
      <c r="T55" s="25"/>
    </row>
    <row r="56" spans="1:20" x14ac:dyDescent="0.35">
      <c r="A56" s="25"/>
      <c r="B56" s="9">
        <v>1951</v>
      </c>
      <c r="C56" s="9"/>
      <c r="D56" s="9"/>
      <c r="E56" s="9"/>
      <c r="F56" s="9"/>
      <c r="G56" s="9"/>
      <c r="H56" s="9"/>
      <c r="I56" s="9"/>
      <c r="J56" s="9">
        <v>1167</v>
      </c>
      <c r="K56" s="9"/>
      <c r="L56" s="9"/>
      <c r="M56" s="9"/>
      <c r="N56" s="9"/>
      <c r="O56" s="9"/>
      <c r="P56" s="9"/>
      <c r="Q56" s="11"/>
      <c r="R56" s="20"/>
      <c r="S56" s="28"/>
      <c r="T56" s="25"/>
    </row>
    <row r="57" spans="1:20" x14ac:dyDescent="0.35">
      <c r="A57" s="25"/>
      <c r="B57" s="9">
        <v>352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1"/>
      <c r="R57" s="20"/>
      <c r="S57" s="28"/>
      <c r="T57" s="25"/>
    </row>
    <row r="58" spans="1:20" x14ac:dyDescent="0.35">
      <c r="A58" s="25"/>
      <c r="B58" s="9">
        <f>SUM(B55:B57)</f>
        <v>3607</v>
      </c>
      <c r="C58" s="9">
        <f t="shared" ref="C58:D58" si="11">SUM(C55:C57)</f>
        <v>437</v>
      </c>
      <c r="D58" s="9">
        <f t="shared" si="11"/>
        <v>1177</v>
      </c>
      <c r="E58" s="9">
        <f t="shared" ref="E58:L58" si="12">SUM(E55:E57)</f>
        <v>0</v>
      </c>
      <c r="F58" s="9">
        <f t="shared" si="12"/>
        <v>0</v>
      </c>
      <c r="G58" s="9">
        <f t="shared" si="12"/>
        <v>0</v>
      </c>
      <c r="H58" s="9">
        <f t="shared" si="12"/>
        <v>0</v>
      </c>
      <c r="I58" s="9">
        <f t="shared" si="12"/>
        <v>0</v>
      </c>
      <c r="J58" s="9">
        <f t="shared" si="12"/>
        <v>1976</v>
      </c>
      <c r="K58" s="9">
        <f t="shared" si="12"/>
        <v>0</v>
      </c>
      <c r="L58" s="9">
        <f t="shared" si="12"/>
        <v>0</v>
      </c>
      <c r="M58" s="9"/>
      <c r="N58" s="9">
        <f>SUM(N55:N57)</f>
        <v>1039</v>
      </c>
      <c r="O58" s="9">
        <f>SUM(O55:O57)</f>
        <v>0</v>
      </c>
      <c r="P58" s="9">
        <f>SUM(P55:P57)</f>
        <v>0</v>
      </c>
      <c r="Q58" s="11">
        <f>SUM(B58:P58)</f>
        <v>8236</v>
      </c>
      <c r="R58" s="11">
        <f>Q58/0.05</f>
        <v>164720</v>
      </c>
      <c r="S58" s="2">
        <v>5</v>
      </c>
      <c r="T58" s="2" t="s">
        <v>19</v>
      </c>
    </row>
    <row r="59" spans="1:20" x14ac:dyDescent="0.35">
      <c r="A59" s="2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8"/>
      <c r="R59" s="19"/>
      <c r="S59" s="28"/>
    </row>
    <row r="60" spans="1:20" x14ac:dyDescent="0.35">
      <c r="A60" s="25" t="s">
        <v>20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8"/>
      <c r="R60" s="19"/>
      <c r="S60" s="28"/>
      <c r="T60" s="25"/>
    </row>
    <row r="61" spans="1:20" x14ac:dyDescent="0.35">
      <c r="A61" s="25"/>
      <c r="B61" s="9">
        <v>551</v>
      </c>
      <c r="C61" s="9"/>
      <c r="D61" s="9">
        <v>248</v>
      </c>
      <c r="E61" s="9"/>
      <c r="F61" s="9"/>
      <c r="G61" s="9"/>
      <c r="H61" s="9"/>
      <c r="I61" s="9"/>
      <c r="J61" s="9">
        <v>706</v>
      </c>
      <c r="K61" s="9"/>
      <c r="L61" s="9"/>
      <c r="M61" s="9">
        <v>575</v>
      </c>
      <c r="N61" s="9">
        <v>1248</v>
      </c>
      <c r="O61" s="9"/>
      <c r="P61" s="9">
        <v>342</v>
      </c>
      <c r="Q61" s="11"/>
      <c r="R61" s="20"/>
      <c r="S61" s="28"/>
      <c r="T61" s="25"/>
    </row>
    <row r="62" spans="1:20" x14ac:dyDescent="0.35">
      <c r="A62" s="25"/>
      <c r="B62" s="9">
        <v>2422</v>
      </c>
      <c r="C62" s="9"/>
      <c r="D62" s="9">
        <v>1126</v>
      </c>
      <c r="E62" s="9"/>
      <c r="F62" s="9"/>
      <c r="G62" s="9"/>
      <c r="H62" s="9"/>
      <c r="I62" s="9"/>
      <c r="J62" s="9"/>
      <c r="K62" s="9"/>
      <c r="L62" s="9"/>
      <c r="M62" s="9"/>
      <c r="N62" s="9">
        <v>1284</v>
      </c>
      <c r="O62" s="9"/>
      <c r="P62" s="9"/>
      <c r="Q62" s="11"/>
      <c r="R62" s="20"/>
      <c r="S62" s="28"/>
      <c r="T62" s="25"/>
    </row>
    <row r="63" spans="1:20" x14ac:dyDescent="0.35">
      <c r="A63" s="25"/>
      <c r="B63" s="9">
        <v>398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11"/>
      <c r="R63" s="20"/>
      <c r="S63" s="28"/>
      <c r="T63" s="25"/>
    </row>
    <row r="64" spans="1:20" x14ac:dyDescent="0.35">
      <c r="A64" s="25"/>
      <c r="B64" s="9">
        <v>706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11"/>
      <c r="R64" s="20"/>
      <c r="S64" s="28"/>
      <c r="T64" s="25"/>
    </row>
    <row r="65" spans="1:20" x14ac:dyDescent="0.35">
      <c r="A65" s="25"/>
      <c r="B65" s="9">
        <f>SUM(B61:B64)</f>
        <v>4077</v>
      </c>
      <c r="C65" s="9">
        <f t="shared" ref="C65:D65" si="13">SUM(C61:C64)</f>
        <v>0</v>
      </c>
      <c r="D65" s="9">
        <f t="shared" si="13"/>
        <v>1374</v>
      </c>
      <c r="E65" s="9">
        <f t="shared" ref="E65:P65" si="14">SUM(E61:E64)</f>
        <v>0</v>
      </c>
      <c r="F65" s="9">
        <f t="shared" si="14"/>
        <v>0</v>
      </c>
      <c r="G65" s="9">
        <f t="shared" si="14"/>
        <v>0</v>
      </c>
      <c r="H65" s="9">
        <f t="shared" si="14"/>
        <v>0</v>
      </c>
      <c r="I65" s="9">
        <f t="shared" si="14"/>
        <v>0</v>
      </c>
      <c r="J65" s="9">
        <f t="shared" si="14"/>
        <v>706</v>
      </c>
      <c r="K65" s="9">
        <f t="shared" si="14"/>
        <v>0</v>
      </c>
      <c r="L65" s="9">
        <f t="shared" si="14"/>
        <v>0</v>
      </c>
      <c r="M65" s="9">
        <f t="shared" si="14"/>
        <v>575</v>
      </c>
      <c r="N65" s="9">
        <f t="shared" si="14"/>
        <v>2532</v>
      </c>
      <c r="O65" s="9">
        <f t="shared" si="14"/>
        <v>0</v>
      </c>
      <c r="P65" s="9">
        <f t="shared" si="14"/>
        <v>342</v>
      </c>
      <c r="Q65" s="11">
        <f>SUM(B65:P65)</f>
        <v>9606</v>
      </c>
      <c r="R65" s="11">
        <f>Q65/0.05</f>
        <v>192120</v>
      </c>
      <c r="S65" s="2">
        <v>6</v>
      </c>
      <c r="T65" s="2" t="s">
        <v>20</v>
      </c>
    </row>
    <row r="66" spans="1:20" x14ac:dyDescent="0.35">
      <c r="A66" s="26"/>
      <c r="Q66" s="22"/>
      <c r="R66" s="19"/>
      <c r="S66" s="28"/>
    </row>
    <row r="67" spans="1:20" x14ac:dyDescent="0.35">
      <c r="A67" s="2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8"/>
      <c r="R67" s="19"/>
      <c r="S67" s="28"/>
    </row>
    <row r="68" spans="1:20" x14ac:dyDescent="0.35">
      <c r="A68" s="25" t="s">
        <v>21</v>
      </c>
      <c r="B68" s="9">
        <v>6741</v>
      </c>
      <c r="C68" s="9">
        <v>586</v>
      </c>
      <c r="D68" s="9">
        <f>36612*0.05</f>
        <v>1830.6000000000001</v>
      </c>
      <c r="E68" s="9">
        <v>0</v>
      </c>
      <c r="F68" s="9">
        <v>0</v>
      </c>
      <c r="G68" s="10">
        <v>2222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670</v>
      </c>
      <c r="N68" s="9">
        <v>670</v>
      </c>
      <c r="O68" s="9">
        <v>1542</v>
      </c>
      <c r="P68" s="9">
        <v>739</v>
      </c>
      <c r="Q68" s="11">
        <f>SUM(B68:P68)</f>
        <v>15000.6</v>
      </c>
      <c r="R68" s="11">
        <f>Q68/0.05</f>
        <v>300012</v>
      </c>
      <c r="S68" s="34">
        <v>8</v>
      </c>
      <c r="T68" s="2" t="s">
        <v>21</v>
      </c>
    </row>
    <row r="69" spans="1:20" x14ac:dyDescent="0.35">
      <c r="A69" s="25" t="s">
        <v>22</v>
      </c>
      <c r="R69" s="6"/>
      <c r="T69" s="2" t="s">
        <v>22</v>
      </c>
    </row>
    <row r="70" spans="1:20" ht="15" thickBot="1" x14ac:dyDescent="0.4">
      <c r="A70" s="27"/>
      <c r="B70" s="16" t="s">
        <v>0</v>
      </c>
      <c r="C70" s="16" t="s">
        <v>1</v>
      </c>
      <c r="D70" s="16" t="s">
        <v>2</v>
      </c>
      <c r="E70" s="16" t="s">
        <v>3</v>
      </c>
      <c r="F70" s="16" t="s">
        <v>4</v>
      </c>
      <c r="G70" s="16" t="s">
        <v>5</v>
      </c>
      <c r="H70" s="16" t="s">
        <v>6</v>
      </c>
      <c r="I70" s="16" t="s">
        <v>7</v>
      </c>
      <c r="J70" s="16" t="s">
        <v>8</v>
      </c>
      <c r="K70" s="16" t="s">
        <v>9</v>
      </c>
      <c r="L70" s="16" t="s">
        <v>10</v>
      </c>
      <c r="M70" s="16" t="s">
        <v>23</v>
      </c>
      <c r="N70" s="16" t="s">
        <v>11</v>
      </c>
      <c r="O70" s="16" t="s">
        <v>12</v>
      </c>
      <c r="P70" s="16" t="s">
        <v>13</v>
      </c>
      <c r="Q70" s="7"/>
      <c r="R70" s="17"/>
    </row>
    <row r="71" spans="1:20" x14ac:dyDescent="0.3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1:20" x14ac:dyDescent="0.3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20" x14ac:dyDescent="0.3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1:20" x14ac:dyDescent="0.3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1:20" x14ac:dyDescent="0.3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20" x14ac:dyDescent="0.3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1:20" x14ac:dyDescent="0.3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1:20" x14ac:dyDescent="0.3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1:20" x14ac:dyDescent="0.3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1:20" ht="15" thickBot="1" x14ac:dyDescent="0.4">
      <c r="A80" s="28"/>
    </row>
    <row r="81" spans="1:23" ht="28.5" x14ac:dyDescent="0.65">
      <c r="A81" s="29"/>
      <c r="B81" s="46" t="s">
        <v>36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7"/>
    </row>
    <row r="82" spans="1:23" x14ac:dyDescent="0.35">
      <c r="A82" s="25"/>
      <c r="B82" s="2" t="s">
        <v>0</v>
      </c>
      <c r="C82" s="2" t="s">
        <v>1</v>
      </c>
      <c r="D82" s="2" t="s">
        <v>2</v>
      </c>
      <c r="E82" s="2" t="s">
        <v>3</v>
      </c>
      <c r="F82" s="2" t="s">
        <v>4</v>
      </c>
      <c r="G82" s="2" t="s">
        <v>5</v>
      </c>
      <c r="H82" s="2" t="s">
        <v>6</v>
      </c>
      <c r="I82" s="2" t="s">
        <v>7</v>
      </c>
      <c r="J82" s="2" t="s">
        <v>8</v>
      </c>
      <c r="K82" s="2" t="s">
        <v>9</v>
      </c>
      <c r="L82" s="2" t="s">
        <v>10</v>
      </c>
      <c r="M82" s="2" t="s">
        <v>23</v>
      </c>
      <c r="N82" s="2" t="s">
        <v>11</v>
      </c>
      <c r="O82" s="2" t="s">
        <v>12</v>
      </c>
      <c r="P82" s="2" t="s">
        <v>13</v>
      </c>
      <c r="Q82" s="3" t="s">
        <v>25</v>
      </c>
      <c r="R82" s="5" t="s">
        <v>26</v>
      </c>
    </row>
    <row r="83" spans="1:23" x14ac:dyDescent="0.35">
      <c r="A83" s="25"/>
      <c r="R83" s="32" t="s">
        <v>24</v>
      </c>
      <c r="S83" s="31" t="s">
        <v>29</v>
      </c>
      <c r="T83" s="31" t="s">
        <v>28</v>
      </c>
      <c r="W83" s="1" t="s">
        <v>31</v>
      </c>
    </row>
    <row r="84" spans="1:23" x14ac:dyDescent="0.35">
      <c r="A84" s="25">
        <v>2017</v>
      </c>
      <c r="B84" s="12"/>
      <c r="C84" s="12">
        <v>1881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30">
        <f>SUM(B84:P84)</f>
        <v>1881</v>
      </c>
      <c r="R84" s="31">
        <f>Q84/0.05</f>
        <v>37620</v>
      </c>
      <c r="S84" s="31">
        <v>293923.07692307694</v>
      </c>
      <c r="T84" s="31">
        <f>R84+S84</f>
        <v>331543.07692307694</v>
      </c>
      <c r="U84" s="2">
        <v>2017</v>
      </c>
      <c r="V84" s="8"/>
      <c r="W84">
        <v>1</v>
      </c>
    </row>
    <row r="85" spans="1:23" x14ac:dyDescent="0.35">
      <c r="A85" s="25">
        <v>2018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30">
        <f t="shared" ref="Q85:Q91" si="15">SUM(B85:P85)</f>
        <v>0</v>
      </c>
      <c r="R85" s="31">
        <f t="shared" ref="R85:R91" si="16">Q85/0.05</f>
        <v>0</v>
      </c>
      <c r="S85" s="31">
        <v>224540</v>
      </c>
      <c r="T85" s="31">
        <f t="shared" ref="T85:T91" si="17">R85+S85</f>
        <v>224540</v>
      </c>
      <c r="U85" s="2">
        <v>2018</v>
      </c>
      <c r="V85" s="33">
        <f>(T85-T84)/T84</f>
        <v>-0.32274260683145944</v>
      </c>
      <c r="W85">
        <v>0</v>
      </c>
    </row>
    <row r="86" spans="1:23" x14ac:dyDescent="0.35">
      <c r="A86" s="25">
        <v>2019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30">
        <f t="shared" si="15"/>
        <v>0</v>
      </c>
      <c r="R86" s="31">
        <f t="shared" si="16"/>
        <v>0</v>
      </c>
      <c r="S86" s="31">
        <v>323140</v>
      </c>
      <c r="T86" s="31">
        <f t="shared" si="17"/>
        <v>323140</v>
      </c>
      <c r="U86" s="2">
        <v>2019</v>
      </c>
      <c r="V86" s="33">
        <f t="shared" ref="V86:V91" si="18">(T86-T85)/T85</f>
        <v>0.43911997862296248</v>
      </c>
      <c r="W86">
        <v>0</v>
      </c>
    </row>
    <row r="87" spans="1:23" x14ac:dyDescent="0.35">
      <c r="A87" s="25">
        <v>2020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30">
        <f t="shared" si="15"/>
        <v>0</v>
      </c>
      <c r="R87" s="31">
        <f t="shared" si="16"/>
        <v>0</v>
      </c>
      <c r="S87" s="31">
        <v>154140</v>
      </c>
      <c r="T87" s="31">
        <f t="shared" si="17"/>
        <v>154140</v>
      </c>
      <c r="U87" s="2">
        <v>2020</v>
      </c>
      <c r="V87" s="33">
        <f t="shared" si="18"/>
        <v>-0.52299312991273128</v>
      </c>
      <c r="W87">
        <v>0</v>
      </c>
    </row>
    <row r="88" spans="1:23" x14ac:dyDescent="0.35">
      <c r="A88" s="25">
        <v>2021</v>
      </c>
      <c r="B88" s="12"/>
      <c r="C88" s="12"/>
      <c r="D88" s="12"/>
      <c r="E88" s="12"/>
      <c r="F88" s="12"/>
      <c r="G88" s="12"/>
      <c r="H88" s="12"/>
      <c r="I88" s="12"/>
      <c r="J88" s="12">
        <v>5334</v>
      </c>
      <c r="K88" s="12"/>
      <c r="L88" s="12"/>
      <c r="M88" s="12"/>
      <c r="N88" s="12" t="s">
        <v>27</v>
      </c>
      <c r="O88" s="12"/>
      <c r="P88" s="12"/>
      <c r="Q88" s="30">
        <f t="shared" si="15"/>
        <v>5334</v>
      </c>
      <c r="R88" s="31">
        <f t="shared" si="16"/>
        <v>106680</v>
      </c>
      <c r="S88" s="31">
        <v>128580</v>
      </c>
      <c r="T88" s="31">
        <f t="shared" si="17"/>
        <v>235260</v>
      </c>
      <c r="U88" s="2">
        <v>2021</v>
      </c>
      <c r="V88" s="33">
        <f t="shared" si="18"/>
        <v>0.52627481510315299</v>
      </c>
      <c r="W88">
        <v>1</v>
      </c>
    </row>
    <row r="89" spans="1:23" x14ac:dyDescent="0.35">
      <c r="A89" s="25">
        <v>2022</v>
      </c>
      <c r="B89" s="12"/>
      <c r="C89" s="12"/>
      <c r="D89" s="12"/>
      <c r="E89" s="12"/>
      <c r="F89" s="12"/>
      <c r="G89" s="12"/>
      <c r="H89" s="12"/>
      <c r="I89" s="12"/>
      <c r="J89" s="12">
        <v>2855</v>
      </c>
      <c r="K89" s="12"/>
      <c r="L89" s="12">
        <v>197</v>
      </c>
      <c r="M89" s="12"/>
      <c r="N89" s="12">
        <v>1652</v>
      </c>
      <c r="O89" s="12"/>
      <c r="P89" s="12">
        <v>474</v>
      </c>
      <c r="Q89" s="30">
        <f t="shared" si="15"/>
        <v>5178</v>
      </c>
      <c r="R89" s="31">
        <f t="shared" si="16"/>
        <v>103560</v>
      </c>
      <c r="S89" s="31">
        <v>164720</v>
      </c>
      <c r="T89" s="31">
        <f t="shared" si="17"/>
        <v>268280</v>
      </c>
      <c r="U89" s="2">
        <v>2022</v>
      </c>
      <c r="V89" s="33">
        <f t="shared" si="18"/>
        <v>0.14035535152597126</v>
      </c>
      <c r="W89">
        <v>4</v>
      </c>
    </row>
    <row r="90" spans="1:23" x14ac:dyDescent="0.35">
      <c r="A90" s="25">
        <v>2023</v>
      </c>
      <c r="B90" s="12">
        <v>1161</v>
      </c>
      <c r="C90" s="12">
        <v>771</v>
      </c>
      <c r="D90" s="12"/>
      <c r="E90" s="12"/>
      <c r="F90" s="12"/>
      <c r="G90" s="12"/>
      <c r="H90" s="12"/>
      <c r="I90" s="12"/>
      <c r="J90" s="12">
        <v>3254</v>
      </c>
      <c r="K90" s="12"/>
      <c r="L90" s="12"/>
      <c r="M90" s="12"/>
      <c r="N90" s="12">
        <v>815</v>
      </c>
      <c r="O90" s="12"/>
      <c r="P90" s="12"/>
      <c r="Q90" s="30">
        <f>SUM(B90:P90)</f>
        <v>6001</v>
      </c>
      <c r="R90" s="31">
        <f t="shared" si="16"/>
        <v>120020</v>
      </c>
      <c r="S90" s="31">
        <v>192120</v>
      </c>
      <c r="T90" s="31">
        <f t="shared" si="17"/>
        <v>312140</v>
      </c>
      <c r="U90" s="2">
        <v>2023</v>
      </c>
      <c r="V90" s="33">
        <f t="shared" si="18"/>
        <v>0.16348591024302966</v>
      </c>
      <c r="W90">
        <v>4</v>
      </c>
    </row>
    <row r="91" spans="1:23" ht="15" thickBot="1" x14ac:dyDescent="0.4">
      <c r="A91" s="27">
        <v>2024</v>
      </c>
      <c r="B91" s="12">
        <v>5383</v>
      </c>
      <c r="C91" s="12"/>
      <c r="D91" s="12"/>
      <c r="E91" s="12"/>
      <c r="F91" s="12"/>
      <c r="G91" s="12"/>
      <c r="H91" s="12"/>
      <c r="I91" s="12"/>
      <c r="J91" s="13">
        <v>3555</v>
      </c>
      <c r="K91" s="12">
        <v>850</v>
      </c>
      <c r="L91" s="12"/>
      <c r="M91" s="12"/>
      <c r="N91" s="12">
        <v>680</v>
      </c>
      <c r="O91" s="12"/>
      <c r="P91" s="12">
        <v>411</v>
      </c>
      <c r="Q91" s="30">
        <f t="shared" si="15"/>
        <v>10879</v>
      </c>
      <c r="R91" s="31">
        <f t="shared" si="16"/>
        <v>217580</v>
      </c>
      <c r="S91" s="31">
        <v>300012</v>
      </c>
      <c r="T91" s="31">
        <f t="shared" si="17"/>
        <v>517592</v>
      </c>
      <c r="U91" s="2">
        <v>2024</v>
      </c>
      <c r="V91" s="33">
        <f t="shared" si="18"/>
        <v>0.65820465175882614</v>
      </c>
      <c r="W91">
        <v>5</v>
      </c>
    </row>
    <row r="95" spans="1:23" x14ac:dyDescent="0.35">
      <c r="D95" s="2" t="s">
        <v>32</v>
      </c>
      <c r="E95" s="12" t="s">
        <v>24</v>
      </c>
      <c r="F95" s="41" t="s">
        <v>29</v>
      </c>
      <c r="H95" s="2" t="s">
        <v>32</v>
      </c>
      <c r="I95" s="2" t="s">
        <v>28</v>
      </c>
      <c r="M95" s="2" t="s">
        <v>32</v>
      </c>
      <c r="N95" s="12" t="s">
        <v>29</v>
      </c>
      <c r="O95" s="37" t="s">
        <v>31</v>
      </c>
      <c r="P95" s="38" t="s">
        <v>33</v>
      </c>
    </row>
    <row r="96" spans="1:23" x14ac:dyDescent="0.35">
      <c r="D96" s="2">
        <v>2017</v>
      </c>
      <c r="E96" s="11">
        <v>37620</v>
      </c>
      <c r="F96" s="40">
        <v>293923.07692307694</v>
      </c>
      <c r="H96" s="2">
        <v>2017</v>
      </c>
      <c r="I96" s="11">
        <v>331543.07692307694</v>
      </c>
      <c r="M96" s="2">
        <v>2017</v>
      </c>
      <c r="N96" s="12">
        <v>293923.07692307694</v>
      </c>
      <c r="O96" s="37">
        <v>8</v>
      </c>
      <c r="P96" s="37">
        <v>10</v>
      </c>
    </row>
    <row r="97" spans="4:16" x14ac:dyDescent="0.35">
      <c r="D97" s="2">
        <v>2018</v>
      </c>
      <c r="E97" s="11">
        <v>0</v>
      </c>
      <c r="F97" s="40">
        <v>224540</v>
      </c>
      <c r="H97" s="2">
        <v>2018</v>
      </c>
      <c r="I97" s="11">
        <v>224540</v>
      </c>
      <c r="M97" s="2">
        <v>2018</v>
      </c>
      <c r="N97" s="12">
        <v>224540</v>
      </c>
      <c r="O97" s="37">
        <v>6</v>
      </c>
      <c r="P97" s="37">
        <v>8</v>
      </c>
    </row>
    <row r="98" spans="4:16" x14ac:dyDescent="0.35">
      <c r="D98" s="2">
        <v>2019</v>
      </c>
      <c r="E98" s="11">
        <v>0</v>
      </c>
      <c r="F98" s="40">
        <v>323140</v>
      </c>
      <c r="H98" s="2">
        <v>2019</v>
      </c>
      <c r="I98" s="11">
        <v>323140</v>
      </c>
      <c r="M98" s="2">
        <v>2019</v>
      </c>
      <c r="N98" s="12">
        <v>323140</v>
      </c>
      <c r="O98" s="37">
        <v>7</v>
      </c>
      <c r="P98" s="37">
        <v>9</v>
      </c>
    </row>
    <row r="99" spans="4:16" x14ac:dyDescent="0.35">
      <c r="D99" s="2">
        <v>2020</v>
      </c>
      <c r="E99" s="11">
        <v>0</v>
      </c>
      <c r="F99" s="40">
        <v>154140</v>
      </c>
      <c r="H99" s="2">
        <v>2020</v>
      </c>
      <c r="I99" s="11">
        <v>154140</v>
      </c>
      <c r="M99" s="2">
        <v>2020</v>
      </c>
      <c r="N99" s="12">
        <v>154140</v>
      </c>
      <c r="O99" s="37">
        <v>4</v>
      </c>
      <c r="P99" s="37">
        <v>6</v>
      </c>
    </row>
    <row r="100" spans="4:16" x14ac:dyDescent="0.35">
      <c r="D100" s="2">
        <v>2021</v>
      </c>
      <c r="E100" s="11">
        <v>106680</v>
      </c>
      <c r="F100" s="40">
        <v>128580</v>
      </c>
      <c r="H100" s="2">
        <v>2021</v>
      </c>
      <c r="I100" s="11">
        <v>235260</v>
      </c>
      <c r="M100" s="2">
        <v>2021</v>
      </c>
      <c r="N100" s="12">
        <v>128580</v>
      </c>
      <c r="O100" s="37">
        <v>7</v>
      </c>
      <c r="P100" s="37">
        <v>9</v>
      </c>
    </row>
    <row r="101" spans="4:16" x14ac:dyDescent="0.35">
      <c r="D101" s="2">
        <v>2022</v>
      </c>
      <c r="E101" s="11">
        <v>103560</v>
      </c>
      <c r="F101" s="40">
        <v>164720</v>
      </c>
      <c r="H101" s="2">
        <v>2022</v>
      </c>
      <c r="I101" s="11">
        <v>268280</v>
      </c>
      <c r="M101" s="2">
        <v>2022</v>
      </c>
      <c r="N101" s="12">
        <v>164720</v>
      </c>
      <c r="O101" s="37">
        <v>5</v>
      </c>
      <c r="P101" s="37">
        <v>7</v>
      </c>
    </row>
    <row r="102" spans="4:16" x14ac:dyDescent="0.35">
      <c r="D102" s="2">
        <v>2023</v>
      </c>
      <c r="E102" s="11">
        <v>120020</v>
      </c>
      <c r="F102" s="40">
        <v>192120</v>
      </c>
      <c r="H102" s="2">
        <v>2023</v>
      </c>
      <c r="I102" s="11">
        <v>312140</v>
      </c>
      <c r="M102" s="2">
        <v>2023</v>
      </c>
      <c r="N102" s="12">
        <v>192120</v>
      </c>
      <c r="O102" s="37">
        <v>6</v>
      </c>
      <c r="P102" s="37">
        <v>8</v>
      </c>
    </row>
    <row r="103" spans="4:16" x14ac:dyDescent="0.35">
      <c r="D103" s="39">
        <v>2024</v>
      </c>
      <c r="E103" s="42">
        <v>217580</v>
      </c>
      <c r="F103" s="43">
        <v>300012</v>
      </c>
      <c r="H103" s="39">
        <v>2024</v>
      </c>
      <c r="I103" s="42">
        <v>517592</v>
      </c>
      <c r="M103" s="39">
        <v>2024</v>
      </c>
      <c r="N103" s="13">
        <v>300012</v>
      </c>
      <c r="O103" s="37">
        <v>8</v>
      </c>
      <c r="P103" s="37">
        <v>10</v>
      </c>
    </row>
  </sheetData>
  <mergeCells count="2">
    <mergeCell ref="B20:R20"/>
    <mergeCell ref="B81:R81"/>
  </mergeCells>
  <phoneticPr fontId="7" type="noConversion"/>
  <pageMargins left="0.7" right="0.7" top="0.75" bottom="0.75" header="0.3" footer="0.3"/>
  <pageSetup scale="51" fitToHeight="0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3519812B-6BC4-46D0-8B71-094A2859967B}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Sheet1!R27:R27</xm:f>
              <xm:sqref>T27</xm:sqref>
            </x14:sparkline>
            <x14:sparkline>
              <xm:f>Sheet1!R28:R28</xm:f>
              <xm:sqref>T28</xm:sqref>
            </x14:sparkline>
            <x14:sparkline>
              <xm:f>Sheet1!R29:R29</xm:f>
              <xm:sqref>T29</xm:sqref>
            </x14:sparkline>
            <x14:sparkline>
              <xm:f>Sheet1!R30:R30</xm:f>
              <xm:sqref>T30</xm:sqref>
            </x14:sparkline>
            <x14:sparkline>
              <xm:f>Sheet1!R31:R31</xm:f>
              <xm:sqref>T31</xm:sqref>
            </x14:sparkline>
            <x14:sparkline>
              <xm:f>Sheet1!R32:R32</xm:f>
              <xm:sqref>T32</xm:sqref>
            </x14:sparkline>
            <x14:sparkline>
              <xm:f>Sheet1!R33:R33</xm:f>
              <xm:sqref>T33</xm:sqref>
            </x14:sparkline>
            <x14:sparkline>
              <xm:f>Sheet1!R34:R34</xm:f>
              <xm:sqref>T34</xm:sqref>
            </x14:sparkline>
            <x14:sparkline>
              <xm:f>Sheet1!R35:R35</xm:f>
              <xm:sqref>T35</xm:sqref>
            </x14:sparkline>
            <x14:sparkline>
              <xm:f>Sheet1!R36:R36</xm:f>
              <xm:sqref>T36</xm:sqref>
            </x14:sparkline>
            <x14:sparkline>
              <xm:f>Sheet1!R37:R37</xm:f>
              <xm:sqref>T37</xm:sqref>
            </x14:sparkline>
            <x14:sparkline>
              <xm:f>Sheet1!R38:R38</xm:f>
              <xm:sqref>T38</xm:sqref>
            </x14:sparkline>
            <x14:sparkline>
              <xm:f>Sheet1!R39:R39</xm:f>
              <xm:sqref>T39</xm:sqref>
            </x14:sparkline>
            <x14:sparkline>
              <xm:f>Sheet1!R40:R40</xm:f>
              <xm:sqref>T40</xm:sqref>
            </x14:sparkline>
            <x14:sparkline>
              <xm:f>Sheet1!R41:R41</xm:f>
              <xm:sqref>T41</xm:sqref>
            </x14:sparkline>
            <x14:sparkline>
              <xm:f>Sheet1!R42:R42</xm:f>
              <xm:sqref>T42</xm:sqref>
            </x14:sparkline>
            <x14:sparkline>
              <xm:f>Sheet1!R43:R43</xm:f>
              <xm:sqref>T43</xm:sqref>
            </x14:sparkline>
            <x14:sparkline>
              <xm:f>Sheet1!R44:R44</xm:f>
              <xm:sqref>T44</xm:sqref>
            </x14:sparkline>
            <x14:sparkline>
              <xm:f>Sheet1!R45:R45</xm:f>
              <xm:sqref>T45</xm:sqref>
            </x14:sparkline>
            <x14:sparkline>
              <xm:f>Sheet1!R46:R46</xm:f>
              <xm:sqref>T46</xm:sqref>
            </x14:sparkline>
            <x14:sparkline>
              <xm:f>Sheet1!R47:R47</xm:f>
              <xm:sqref>T47</xm:sqref>
            </x14:sparkline>
            <x14:sparkline>
              <xm:f>Sheet1!R48:R48</xm:f>
              <xm:sqref>T48</xm:sqref>
            </x14:sparkline>
            <x14:sparkline>
              <xm:f>Sheet1!R49:R49</xm:f>
              <xm:sqref>T49</xm:sqref>
            </x14:sparkline>
            <x14:sparkline>
              <xm:f>Sheet1!R50:R50</xm:f>
              <xm:sqref>T50</xm:sqref>
            </x14:sparkline>
            <x14:sparkline>
              <xm:f>Sheet1!R51:R51</xm:f>
              <xm:sqref>T51</xm:sqref>
            </x14:sparkline>
            <x14:sparkline>
              <xm:f>Sheet1!R52:R52</xm:f>
              <xm:sqref>T52</xm:sqref>
            </x14:sparkline>
            <x14:sparkline>
              <xm:f>Sheet1!R53:R53</xm:f>
              <xm:sqref>T53</xm:sqref>
            </x14:sparkline>
            <x14:sparkline>
              <xm:f>Sheet1!R54:R54</xm:f>
              <xm:sqref>T54</xm:sqref>
            </x14:sparkline>
            <x14:sparkline>
              <xm:f>Sheet1!R55:R55</xm:f>
              <xm:sqref>T55</xm:sqref>
            </x14:sparkline>
            <x14:sparkline>
              <xm:f>Sheet1!R56:R56</xm:f>
              <xm:sqref>T56</xm:sqref>
            </x14:sparkline>
            <x14:sparkline>
              <xm:f>Sheet1!R57:R57</xm:f>
              <xm:sqref>T57</xm:sqref>
            </x14:sparkline>
            <x14:sparkline>
              <xm:f>Sheet1!R58:R58</xm:f>
              <xm:sqref>T58</xm:sqref>
            </x14:sparkline>
            <x14:sparkline>
              <xm:f>Sheet1!R59:R59</xm:f>
              <xm:sqref>T59</xm:sqref>
            </x14:sparkline>
            <x14:sparkline>
              <xm:f>Sheet1!R60:R60</xm:f>
              <xm:sqref>T60</xm:sqref>
            </x14:sparkline>
            <x14:sparkline>
              <xm:f>Sheet1!R61:R61</xm:f>
              <xm:sqref>T61</xm:sqref>
            </x14:sparkline>
            <x14:sparkline>
              <xm:f>Sheet1!R62:R62</xm:f>
              <xm:sqref>T62</xm:sqref>
            </x14:sparkline>
            <x14:sparkline>
              <xm:f>Sheet1!R63:R63</xm:f>
              <xm:sqref>T63</xm:sqref>
            </x14:sparkline>
            <x14:sparkline>
              <xm:f>Sheet1!R64:R64</xm:f>
              <xm:sqref>T64</xm:sqref>
            </x14:sparkline>
            <x14:sparkline>
              <xm:f>Sheet1!R65:R65</xm:f>
              <xm:sqref>T65</xm:sqref>
            </x14:sparkline>
            <x14:sparkline>
              <xm:f>Sheet1!R66:R66</xm:f>
              <xm:sqref>T66</xm:sqref>
            </x14:sparkline>
            <x14:sparkline>
              <xm:f>Sheet1!R67:R67</xm:f>
              <xm:sqref>T67</xm:sqref>
            </x14:sparkline>
            <x14:sparkline>
              <xm:f>Sheet1!R68:R68</xm:f>
              <xm:sqref>T68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LEMOINE</dc:creator>
  <cp:lastModifiedBy>Caroline Parent</cp:lastModifiedBy>
  <cp:lastPrinted>2024-02-26T17:10:13Z</cp:lastPrinted>
  <dcterms:created xsi:type="dcterms:W3CDTF">2024-02-22T17:48:40Z</dcterms:created>
  <dcterms:modified xsi:type="dcterms:W3CDTF">2024-02-28T08:19:06Z</dcterms:modified>
</cp:coreProperties>
</file>