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USA\"/>
    </mc:Choice>
  </mc:AlternateContent>
  <bookViews>
    <workbookView xWindow="0" yWindow="0" windowWidth="14985" windowHeight="7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1" l="1"/>
  <c r="K42" i="1"/>
  <c r="L39" i="1"/>
  <c r="L37" i="1"/>
  <c r="L33" i="1"/>
  <c r="L28" i="1"/>
  <c r="L25" i="1"/>
  <c r="L20" i="1"/>
  <c r="L17" i="1"/>
  <c r="L13" i="1"/>
  <c r="I24" i="1"/>
  <c r="I32" i="1"/>
  <c r="I40" i="1"/>
  <c r="I11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H41" i="1"/>
  <c r="I41" i="1" s="1"/>
  <c r="H12" i="1"/>
  <c r="I12" i="1" s="1"/>
  <c r="H13" i="1"/>
  <c r="I13" i="1" s="1"/>
  <c r="H11" i="1"/>
  <c r="L42" i="1" l="1"/>
</calcChain>
</file>

<file path=xl/sharedStrings.xml><?xml version="1.0" encoding="utf-8"?>
<sst xmlns="http://schemas.openxmlformats.org/spreadsheetml/2006/main" count="81" uniqueCount="43">
  <si>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</si>
  <si>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</si>
  <si>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</si>
  <si>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</si>
  <si>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</si>
  <si>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PRICE LIST IN EUROS € HT EX-CELLAR VALID UNTIL THE 1RST OF DECEMBER 2019</t>
  </si>
  <si>
    <t>White Wines</t>
  </si>
  <si>
    <t>Beaune 1er cru les Montrevenots Blancs</t>
  </si>
  <si>
    <t xml:space="preserve">Chassagne Montrachet 1er cru Morgeot </t>
  </si>
  <si>
    <t>Corton Charlemagne</t>
  </si>
  <si>
    <t>Red Wines</t>
  </si>
  <si>
    <t>Bourgogne Pinot noir</t>
  </si>
  <si>
    <t>Bourgogne Hautes Côtes de Nuits -  Rouge</t>
  </si>
  <si>
    <t>Morey St Denis</t>
  </si>
  <si>
    <t>Gevrey Chambertin</t>
  </si>
  <si>
    <t>Nuits St Georges</t>
  </si>
  <si>
    <t>Pommard 1er cru les Arvelets</t>
  </si>
  <si>
    <t>Volnay 1er cru les Brouillards</t>
  </si>
  <si>
    <t>Moulin à Vent "En Mortperay"</t>
  </si>
  <si>
    <t>Vosne Romanée aux Réas</t>
  </si>
  <si>
    <t>Vosne Romanée les Chalandins</t>
  </si>
  <si>
    <t>Savigny les Beaune 1er cru   "Le Clos Des Guettes"</t>
  </si>
  <si>
    <t>Pommard 1er cru "Les Pezerolles"</t>
  </si>
  <si>
    <t>Pommard 1er cru "les Chanlins"</t>
  </si>
  <si>
    <t>Richebourg</t>
  </si>
  <si>
    <t>Price HT €</t>
  </si>
  <si>
    <t>Prices are : IN EUROS - PER UNIT = BOTTLE OF 750ML</t>
    <phoneticPr fontId="0" type="noConversion"/>
  </si>
  <si>
    <r>
      <t xml:space="preserve">Conditionning : </t>
    </r>
    <r>
      <rPr>
        <b/>
        <sz val="9"/>
        <rFont val="Cambria"/>
        <family val="1"/>
      </rPr>
      <t xml:space="preserve">  - Regular conditionning is possible in case of 6 or 12 bottles of 750ml</t>
    </r>
  </si>
  <si>
    <t xml:space="preserve">                      - Wood cases of 6 bottles are proposed on demand at a unit price of 10€ HT</t>
  </si>
  <si>
    <r>
      <t xml:space="preserve">          </t>
    </r>
    <r>
      <rPr>
        <b/>
        <u/>
        <sz val="10"/>
        <color indexed="10"/>
        <rFont val="Cambria"/>
        <family val="1"/>
      </rPr>
      <t>Sales Conditions :</t>
    </r>
  </si>
  <si>
    <t>1/ Grands Crus are not sold alone but assorted with a mix of other appellations for the same financial amount.</t>
  </si>
  <si>
    <t>2/ For any order of wines from Côte de Nuits, we ask for an equilibrium of wines from Côte de Beaune.</t>
  </si>
  <si>
    <r>
      <t>Payment</t>
    </r>
    <r>
      <rPr>
        <b/>
        <sz val="9"/>
        <rFont val="Cambria"/>
        <family val="1"/>
      </rPr>
      <t xml:space="preserve"> : 60 days after shipment if your company is accepted by our credit insurance company, otherwise a payment before shipment is required</t>
    </r>
  </si>
  <si>
    <r>
      <t>Administrative fees</t>
    </r>
    <r>
      <rPr>
        <sz val="9"/>
        <rFont val="Cambria"/>
        <family val="1"/>
      </rPr>
      <t xml:space="preserve"> will be charged for any special demands like certificate of origin, Certificate of analyses, or UPS/ DHL mails.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</si>
  <si>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  <phoneticPr fontId="3" type="noConversion"/>
  </si>
  <si>
    <t>Disponible</t>
  </si>
  <si>
    <t xml:space="preserve">Echezeaux   Grand Cru     </t>
  </si>
  <si>
    <t>**For &gt;300 Bt ordered, price will be 10,5€ instead of 13,7€</t>
  </si>
  <si>
    <t>FOB $</t>
  </si>
  <si>
    <t>Order</t>
  </si>
  <si>
    <t>URWhlsle</t>
  </si>
  <si>
    <t>Whlsle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</si>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</sst>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b/>
      <sz val="10"/>
      <name val="Calibri Light"/>
      <family val="1"/>
      <scheme val="major"/>
    </font>
    <font>
      <b/>
      <u/>
      <sz val="9"/>
      <name val="Calibri Light"/>
      <family val="1"/>
      <scheme val="major"/>
    </font>
    <font>
      <b/>
      <sz val="9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10"/>
      <color indexed="10"/>
      <name val="Calibri Light"/>
      <family val="1"/>
      <scheme val="major"/>
    </font>
    <font>
      <b/>
      <u/>
      <sz val="10"/>
      <color indexed="10"/>
      <name val="Cambria"/>
      <family val="1"/>
    </font>
    <font>
      <b/>
      <sz val="8"/>
      <color indexed="10"/>
      <name val="Calibri Light"/>
      <family val="2"/>
      <scheme val="major"/>
    </font>
    <font>
      <u/>
      <sz val="9"/>
      <name val="Calibri Light"/>
      <family val="1"/>
      <scheme val="major"/>
    </font>
    <font>
      <sz val="9"/>
      <name val="Cambria"/>
      <family val="1"/>
    </font>
    <font>
      <b/>
      <i/>
      <sz val="9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1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9" fillId="0" borderId="0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2" xfId="0" applyFont="1" applyBorder="1"/>
    <xf numFmtId="164" fontId="18" fillId="0" borderId="2" xfId="0" applyNumberFormat="1" applyFont="1" applyBorder="1"/>
    <xf numFmtId="0" fontId="18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164" fontId="18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165" fontId="10" fillId="0" borderId="0" xfId="0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2</xdr:col>
      <xdr:colOff>209550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2219325</xdr:colOff>
      <xdr:row>45</xdr:row>
      <xdr:rowOff>28575</xdr:rowOff>
    </xdr:from>
    <xdr:to>
      <xdr:col>1</xdr:col>
      <xdr:colOff>211455</xdr:colOff>
      <xdr:row>46</xdr:row>
      <xdr:rowOff>0</xdr:rowOff>
    </xdr:to>
    <xdr:pic>
      <xdr:nvPicPr>
        <xdr:cNvPr id="3" name="Image 3" descr="ATTENTION.jpg">
          <a:extLst>
            <a:ext uri="{FF2B5EF4-FFF2-40B4-BE49-F238E27FC236}">
              <a16:creationId xmlns:a16="http://schemas.microsoft.com/office/drawing/2014/main" xmlns="" id="{DE9158BE-F634-4DB1-B4F7-09BDBE971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267700"/>
          <a:ext cx="21145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0" workbookViewId="0">
      <selection activeCell="E29" sqref="E29"/>
    </sheetView>
  </sheetViews>
  <sheetFormatPr baseColWidth="10" defaultColWidth="11.42578125" defaultRowHeight="15" x14ac:dyDescent="0.25"/>
  <cols>
    <col min="5" max="5" width="17.42578125" customWidth="1"/>
    <col min="8" max="10" width="11.42578125" style="27"/>
    <col min="12" max="12" width="11.42578125" style="27"/>
    <col min="16" max="16" width="17.85546875" customWidth="1"/>
  </cols>
  <sheetData>
    <row r="1" spans="1:12" ht="59.25" x14ac:dyDescent="0.25">
      <c r="A1" s="30" t="s">
        <v>3</v>
      </c>
      <c r="B1" s="31"/>
      <c r="C1" s="31"/>
      <c r="D1" s="31"/>
      <c r="E1" s="31"/>
      <c r="F1" s="31"/>
      <c r="G1" s="31"/>
      <c r="H1" s="20"/>
      <c r="I1" s="20"/>
      <c r="J1" s="20"/>
      <c r="K1" s="15"/>
      <c r="L1" s="20"/>
    </row>
    <row r="2" spans="1:12" ht="59.25" x14ac:dyDescent="0.25">
      <c r="A2" s="30" t="s">
        <v>4</v>
      </c>
      <c r="B2" s="31"/>
      <c r="C2" s="31"/>
      <c r="D2" s="31"/>
      <c r="E2" s="31"/>
      <c r="F2" s="31"/>
      <c r="G2" s="31"/>
      <c r="H2" s="20"/>
      <c r="I2" s="20"/>
      <c r="J2" s="20"/>
      <c r="K2" s="15"/>
      <c r="L2" s="20"/>
    </row>
    <row r="3" spans="1:12" x14ac:dyDescent="0.25">
      <c r="A3" s="32" t="s">
        <v>0</v>
      </c>
      <c r="B3" s="32"/>
      <c r="C3" s="32"/>
      <c r="D3" s="32"/>
      <c r="E3" s="32"/>
      <c r="F3" s="32"/>
      <c r="G3" s="32"/>
      <c r="H3" s="21"/>
      <c r="I3" s="21"/>
      <c r="J3" s="21"/>
      <c r="K3" s="16"/>
      <c r="L3" s="21"/>
    </row>
    <row r="4" spans="1:12" x14ac:dyDescent="0.25">
      <c r="A4" s="32" t="s">
        <v>1</v>
      </c>
      <c r="B4" s="32"/>
      <c r="C4" s="32"/>
      <c r="D4" s="32"/>
      <c r="E4" s="32"/>
      <c r="F4" s="32"/>
      <c r="G4" s="32"/>
      <c r="H4" s="21"/>
      <c r="I4" s="21"/>
      <c r="J4" s="21"/>
      <c r="K4" s="16"/>
      <c r="L4" s="21"/>
    </row>
    <row r="5" spans="1:12" x14ac:dyDescent="0.25">
      <c r="A5" s="33" t="s">
        <v>2</v>
      </c>
      <c r="B5" s="33"/>
      <c r="C5" s="33"/>
      <c r="D5" s="33"/>
      <c r="E5" s="33"/>
      <c r="F5" s="33"/>
      <c r="G5" s="33"/>
      <c r="H5" s="22"/>
      <c r="I5" s="22"/>
      <c r="J5" s="22"/>
      <c r="K5" s="17"/>
      <c r="L5" s="22"/>
    </row>
    <row r="6" spans="1:12" x14ac:dyDescent="0.25">
      <c r="A6" s="33"/>
      <c r="B6" s="33"/>
      <c r="C6" s="33"/>
      <c r="D6" s="33"/>
      <c r="E6" s="33"/>
      <c r="F6" s="33"/>
      <c r="G6" s="33"/>
      <c r="H6" s="22"/>
      <c r="I6" s="22"/>
      <c r="J6" s="22"/>
      <c r="K6" s="17"/>
      <c r="L6" s="22"/>
    </row>
    <row r="7" spans="1:12" x14ac:dyDescent="0.25">
      <c r="A7" s="35" t="s">
        <v>5</v>
      </c>
      <c r="B7" s="36"/>
      <c r="C7" s="36"/>
      <c r="D7" s="36"/>
      <c r="E7" s="36"/>
      <c r="F7" s="36"/>
      <c r="G7" s="36"/>
      <c r="H7" s="23"/>
      <c r="I7" s="23"/>
      <c r="J7" s="23"/>
      <c r="K7" s="18"/>
      <c r="L7" s="23"/>
    </row>
    <row r="8" spans="1:12" x14ac:dyDescent="0.25">
      <c r="A8" s="35"/>
      <c r="B8" s="36"/>
      <c r="C8" s="36"/>
      <c r="D8" s="36"/>
      <c r="E8" s="36"/>
      <c r="F8" s="36"/>
      <c r="G8" s="36"/>
      <c r="H8" s="23"/>
      <c r="I8" s="23"/>
      <c r="J8" s="23"/>
      <c r="K8" s="18"/>
      <c r="L8" s="23"/>
    </row>
    <row r="10" spans="1:12" x14ac:dyDescent="0.25">
      <c r="A10" s="5" t="s">
        <v>6</v>
      </c>
      <c r="B10" s="6"/>
      <c r="C10" s="6"/>
      <c r="D10" s="7"/>
      <c r="E10" s="6"/>
      <c r="F10" s="6" t="s">
        <v>25</v>
      </c>
      <c r="G10" s="13" t="s">
        <v>35</v>
      </c>
      <c r="H10" s="24" t="s">
        <v>38</v>
      </c>
      <c r="I10" s="24" t="s">
        <v>40</v>
      </c>
      <c r="J10" s="24" t="s">
        <v>41</v>
      </c>
      <c r="K10" s="13" t="s">
        <v>39</v>
      </c>
      <c r="L10" s="24" t="s">
        <v>42</v>
      </c>
    </row>
    <row r="11" spans="1:12" x14ac:dyDescent="0.25">
      <c r="A11" s="39" t="s">
        <v>7</v>
      </c>
      <c r="B11" s="39"/>
      <c r="C11" s="39"/>
      <c r="D11" s="10">
        <v>2017</v>
      </c>
      <c r="E11" s="8" t="s">
        <v>3</v>
      </c>
      <c r="F11" s="9">
        <v>38.9</v>
      </c>
      <c r="G11" s="14">
        <v>60</v>
      </c>
      <c r="H11" s="25">
        <f>PRODUCT(F11*1.2)</f>
        <v>46.68</v>
      </c>
      <c r="I11" s="25">
        <f>PRODUCT((H11/0.7)+2)</f>
        <v>68.685714285714283</v>
      </c>
      <c r="J11" s="25"/>
      <c r="K11" s="19"/>
      <c r="L11" s="25"/>
    </row>
    <row r="12" spans="1:12" x14ac:dyDescent="0.25">
      <c r="A12" s="38" t="s">
        <v>8</v>
      </c>
      <c r="B12" s="38"/>
      <c r="C12" s="38"/>
      <c r="D12" s="10">
        <v>2014</v>
      </c>
      <c r="E12" s="8" t="s">
        <v>4</v>
      </c>
      <c r="F12" s="9">
        <v>52</v>
      </c>
      <c r="G12" s="14">
        <v>60</v>
      </c>
      <c r="H12" s="25">
        <f t="shared" ref="H12:H41" si="0">PRODUCT(F12*1.2)</f>
        <v>62.4</v>
      </c>
      <c r="I12" s="25">
        <f t="shared" ref="I12:I41" si="1">PRODUCT((H12/0.7)+2)</f>
        <v>91.142857142857153</v>
      </c>
      <c r="J12" s="25"/>
      <c r="K12" s="19"/>
      <c r="L12" s="25"/>
    </row>
    <row r="13" spans="1:12" x14ac:dyDescent="0.25">
      <c r="A13" s="38" t="s">
        <v>9</v>
      </c>
      <c r="B13" s="38"/>
      <c r="C13" s="38"/>
      <c r="D13" s="10">
        <v>2017</v>
      </c>
      <c r="E13" s="8" t="s">
        <v>4</v>
      </c>
      <c r="F13" s="9">
        <v>100</v>
      </c>
      <c r="G13" s="14">
        <v>60</v>
      </c>
      <c r="H13" s="25">
        <f t="shared" si="0"/>
        <v>120</v>
      </c>
      <c r="I13" s="25">
        <f t="shared" si="1"/>
        <v>173.42857142857144</v>
      </c>
      <c r="J13" s="25">
        <v>173.5</v>
      </c>
      <c r="K13" s="19">
        <v>24</v>
      </c>
      <c r="L13" s="25">
        <f>PRODUCT(H13*K13)</f>
        <v>2880</v>
      </c>
    </row>
    <row r="14" spans="1:12" x14ac:dyDescent="0.25">
      <c r="A14" s="6"/>
      <c r="B14" s="6"/>
      <c r="C14" s="6"/>
      <c r="D14" s="7"/>
      <c r="E14" s="6"/>
      <c r="F14" s="6"/>
      <c r="G14" s="13"/>
      <c r="H14" s="25"/>
      <c r="I14" s="25"/>
      <c r="J14" s="25"/>
      <c r="K14" s="13"/>
      <c r="L14" s="24"/>
    </row>
    <row r="15" spans="1:12" ht="10.5" customHeight="1" x14ac:dyDescent="0.25">
      <c r="A15" s="6"/>
      <c r="B15" s="6"/>
      <c r="C15" s="6"/>
      <c r="D15" s="7"/>
      <c r="E15" s="6"/>
      <c r="F15" s="6"/>
      <c r="G15" s="13"/>
      <c r="H15" s="25"/>
      <c r="I15" s="25"/>
      <c r="J15" s="25"/>
      <c r="K15" s="13"/>
      <c r="L15" s="24"/>
    </row>
    <row r="16" spans="1:12" ht="15.75" customHeight="1" x14ac:dyDescent="0.25">
      <c r="A16" s="11" t="s">
        <v>10</v>
      </c>
      <c r="B16" s="6"/>
      <c r="C16" s="6"/>
      <c r="D16" s="7"/>
      <c r="E16" s="6"/>
      <c r="F16" s="6"/>
      <c r="G16" s="13"/>
      <c r="H16" s="25"/>
      <c r="I16" s="25"/>
      <c r="J16" s="25"/>
      <c r="K16" s="13"/>
      <c r="L16" s="24"/>
    </row>
    <row r="17" spans="1:16" x14ac:dyDescent="0.25">
      <c r="A17" s="34" t="s">
        <v>18</v>
      </c>
      <c r="B17" s="34"/>
      <c r="C17" s="34"/>
      <c r="D17" s="10">
        <v>2017</v>
      </c>
      <c r="E17" s="8" t="s">
        <v>3</v>
      </c>
      <c r="F17" s="12">
        <v>10.5</v>
      </c>
      <c r="G17" s="14">
        <v>600</v>
      </c>
      <c r="H17" s="25">
        <f t="shared" si="0"/>
        <v>12.6</v>
      </c>
      <c r="I17" s="25">
        <f t="shared" si="1"/>
        <v>20</v>
      </c>
      <c r="J17" s="25">
        <v>20</v>
      </c>
      <c r="K17" s="19">
        <v>300</v>
      </c>
      <c r="L17" s="25">
        <f>PRODUCT(H17*K17)</f>
        <v>3780</v>
      </c>
      <c r="M17" s="37" t="s">
        <v>37</v>
      </c>
      <c r="N17" s="37"/>
      <c r="O17" s="37"/>
      <c r="P17" s="37"/>
    </row>
    <row r="18" spans="1:16" x14ac:dyDescent="0.25">
      <c r="A18" s="34" t="s">
        <v>11</v>
      </c>
      <c r="B18" s="34"/>
      <c r="C18" s="34"/>
      <c r="D18" s="10">
        <v>2017</v>
      </c>
      <c r="E18" s="8" t="s">
        <v>4</v>
      </c>
      <c r="F18" s="9">
        <v>13.7</v>
      </c>
      <c r="G18" s="14">
        <v>240</v>
      </c>
      <c r="H18" s="25">
        <f t="shared" si="0"/>
        <v>16.439999999999998</v>
      </c>
      <c r="I18" s="25">
        <f t="shared" si="1"/>
        <v>25.485714285714284</v>
      </c>
      <c r="J18" s="25"/>
      <c r="K18" s="19"/>
      <c r="L18" s="25"/>
    </row>
    <row r="19" spans="1:16" x14ac:dyDescent="0.25">
      <c r="A19" s="34" t="s">
        <v>12</v>
      </c>
      <c r="B19" s="34"/>
      <c r="C19" s="34"/>
      <c r="D19" s="10">
        <v>2015</v>
      </c>
      <c r="E19" s="8" t="s">
        <v>4</v>
      </c>
      <c r="F19" s="9">
        <v>13.7</v>
      </c>
      <c r="G19" s="14">
        <v>240</v>
      </c>
      <c r="H19" s="25">
        <f t="shared" si="0"/>
        <v>16.439999999999998</v>
      </c>
      <c r="I19" s="25">
        <f t="shared" si="1"/>
        <v>25.485714285714284</v>
      </c>
      <c r="J19" s="25"/>
      <c r="K19" s="19"/>
      <c r="L19" s="25"/>
    </row>
    <row r="20" spans="1:16" ht="30" customHeight="1" x14ac:dyDescent="0.25">
      <c r="A20" s="34" t="s">
        <v>21</v>
      </c>
      <c r="B20" s="34"/>
      <c r="C20" s="34"/>
      <c r="D20" s="10">
        <v>2017</v>
      </c>
      <c r="E20" s="8" t="s">
        <v>3</v>
      </c>
      <c r="F20" s="9">
        <v>27</v>
      </c>
      <c r="G20" s="14">
        <v>120</v>
      </c>
      <c r="H20" s="25">
        <f t="shared" si="0"/>
        <v>32.4</v>
      </c>
      <c r="I20" s="25">
        <f t="shared" si="1"/>
        <v>48.285714285714285</v>
      </c>
      <c r="J20" s="25">
        <v>48.5</v>
      </c>
      <c r="K20" s="54">
        <v>60</v>
      </c>
      <c r="L20" s="25">
        <f>PRODUCT(H20*K20)</f>
        <v>1944</v>
      </c>
    </row>
    <row r="21" spans="1:16" x14ac:dyDescent="0.25">
      <c r="A21" s="34" t="s">
        <v>13</v>
      </c>
      <c r="B21" s="34"/>
      <c r="C21" s="34"/>
      <c r="D21" s="10">
        <v>2016</v>
      </c>
      <c r="E21" s="8" t="s">
        <v>4</v>
      </c>
      <c r="F21" s="9">
        <v>31.6</v>
      </c>
      <c r="G21" s="14">
        <v>300</v>
      </c>
      <c r="H21" s="25">
        <f t="shared" si="0"/>
        <v>37.92</v>
      </c>
      <c r="I21" s="25">
        <f t="shared" si="1"/>
        <v>56.171428571428578</v>
      </c>
      <c r="J21" s="25"/>
      <c r="K21" s="19"/>
      <c r="L21" s="25"/>
    </row>
    <row r="22" spans="1:16" x14ac:dyDescent="0.25">
      <c r="A22" s="34" t="s">
        <v>13</v>
      </c>
      <c r="B22" s="34"/>
      <c r="C22" s="34"/>
      <c r="D22" s="10">
        <v>2017</v>
      </c>
      <c r="E22" s="8" t="s">
        <v>4</v>
      </c>
      <c r="F22" s="9">
        <v>31.6</v>
      </c>
      <c r="G22" s="14">
        <v>300</v>
      </c>
      <c r="H22" s="25">
        <f t="shared" si="0"/>
        <v>37.92</v>
      </c>
      <c r="I22" s="25">
        <f t="shared" si="1"/>
        <v>56.171428571428578</v>
      </c>
      <c r="J22" s="25"/>
      <c r="K22" s="19"/>
      <c r="L22" s="25"/>
    </row>
    <row r="23" spans="1:16" x14ac:dyDescent="0.25">
      <c r="A23" s="34" t="s">
        <v>14</v>
      </c>
      <c r="B23" s="34"/>
      <c r="C23" s="34"/>
      <c r="D23" s="10">
        <v>2017</v>
      </c>
      <c r="E23" s="8" t="s">
        <v>4</v>
      </c>
      <c r="F23" s="9">
        <v>34</v>
      </c>
      <c r="G23" s="14">
        <v>300</v>
      </c>
      <c r="H23" s="25">
        <f t="shared" si="0"/>
        <v>40.799999999999997</v>
      </c>
      <c r="I23" s="25">
        <f t="shared" si="1"/>
        <v>60.285714285714285</v>
      </c>
      <c r="J23" s="25"/>
      <c r="K23" s="19"/>
      <c r="L23" s="25"/>
    </row>
    <row r="24" spans="1:16" x14ac:dyDescent="0.25">
      <c r="A24" s="34" t="s">
        <v>14</v>
      </c>
      <c r="B24" s="34"/>
      <c r="C24" s="34"/>
      <c r="D24" s="10">
        <v>2016</v>
      </c>
      <c r="E24" s="8" t="s">
        <v>4</v>
      </c>
      <c r="F24" s="9">
        <v>34</v>
      </c>
      <c r="G24" s="14">
        <v>300</v>
      </c>
      <c r="H24" s="25">
        <f t="shared" si="0"/>
        <v>40.799999999999997</v>
      </c>
      <c r="I24" s="25">
        <f t="shared" si="1"/>
        <v>60.285714285714285</v>
      </c>
      <c r="J24" s="25"/>
      <c r="K24" s="19"/>
      <c r="L24" s="25"/>
    </row>
    <row r="25" spans="1:16" x14ac:dyDescent="0.25">
      <c r="A25" s="34" t="s">
        <v>19</v>
      </c>
      <c r="B25" s="34"/>
      <c r="C25" s="34"/>
      <c r="D25" s="10">
        <v>2017</v>
      </c>
      <c r="E25" s="8" t="s">
        <v>3</v>
      </c>
      <c r="F25" s="9">
        <v>34</v>
      </c>
      <c r="G25" s="14">
        <v>240</v>
      </c>
      <c r="H25" s="25">
        <f t="shared" si="0"/>
        <v>40.799999999999997</v>
      </c>
      <c r="I25" s="25">
        <f t="shared" si="1"/>
        <v>60.285714285714285</v>
      </c>
      <c r="J25" s="25">
        <v>60.5</v>
      </c>
      <c r="K25" s="54">
        <v>24</v>
      </c>
      <c r="L25" s="25">
        <f>PRODUCT(H25*K25)</f>
        <v>979.19999999999993</v>
      </c>
    </row>
    <row r="26" spans="1:16" x14ac:dyDescent="0.25">
      <c r="A26" s="34" t="s">
        <v>19</v>
      </c>
      <c r="B26" s="34"/>
      <c r="C26" s="34"/>
      <c r="D26" s="10">
        <v>2014</v>
      </c>
      <c r="E26" s="8" t="s">
        <v>3</v>
      </c>
      <c r="F26" s="9">
        <v>34</v>
      </c>
      <c r="G26" s="14">
        <v>240</v>
      </c>
      <c r="H26" s="25">
        <f t="shared" si="0"/>
        <v>40.799999999999997</v>
      </c>
      <c r="I26" s="25">
        <f t="shared" si="1"/>
        <v>60.285714285714285</v>
      </c>
      <c r="J26" s="25"/>
      <c r="K26" s="54"/>
      <c r="L26" s="25"/>
    </row>
    <row r="27" spans="1:16" x14ac:dyDescent="0.25">
      <c r="A27" s="34" t="s">
        <v>19</v>
      </c>
      <c r="B27" s="34"/>
      <c r="C27" s="34"/>
      <c r="D27" s="10">
        <v>2013</v>
      </c>
      <c r="E27" s="8" t="s">
        <v>3</v>
      </c>
      <c r="F27" s="9">
        <v>34</v>
      </c>
      <c r="G27" s="14">
        <v>240</v>
      </c>
      <c r="H27" s="25">
        <f t="shared" si="0"/>
        <v>40.799999999999997</v>
      </c>
      <c r="I27" s="25">
        <f t="shared" si="1"/>
        <v>60.285714285714285</v>
      </c>
      <c r="J27" s="25"/>
      <c r="K27" s="54"/>
      <c r="L27" s="25"/>
    </row>
    <row r="28" spans="1:16" x14ac:dyDescent="0.25">
      <c r="A28" s="34" t="s">
        <v>20</v>
      </c>
      <c r="B28" s="34"/>
      <c r="C28" s="34"/>
      <c r="D28" s="10">
        <v>2017</v>
      </c>
      <c r="E28" s="8" t="s">
        <v>3</v>
      </c>
      <c r="F28" s="9">
        <v>34</v>
      </c>
      <c r="G28" s="14">
        <v>60</v>
      </c>
      <c r="H28" s="25">
        <f t="shared" si="0"/>
        <v>40.799999999999997</v>
      </c>
      <c r="I28" s="25">
        <f t="shared" si="1"/>
        <v>60.285714285714285</v>
      </c>
      <c r="J28" s="25">
        <v>60.5</v>
      </c>
      <c r="K28" s="54">
        <v>0</v>
      </c>
      <c r="L28" s="25">
        <f>PRODUCT(H28*K28)</f>
        <v>0</v>
      </c>
    </row>
    <row r="29" spans="1:16" x14ac:dyDescent="0.25">
      <c r="A29" s="34" t="s">
        <v>20</v>
      </c>
      <c r="B29" s="34"/>
      <c r="C29" s="34"/>
      <c r="D29" s="10">
        <v>2016</v>
      </c>
      <c r="E29" s="8" t="s">
        <v>3</v>
      </c>
      <c r="F29" s="9">
        <v>34</v>
      </c>
      <c r="G29" s="14">
        <v>240</v>
      </c>
      <c r="H29" s="25">
        <f t="shared" si="0"/>
        <v>40.799999999999997</v>
      </c>
      <c r="I29" s="25">
        <f t="shared" si="1"/>
        <v>60.285714285714285</v>
      </c>
      <c r="J29" s="25"/>
      <c r="K29" s="54"/>
      <c r="L29" s="25"/>
    </row>
    <row r="30" spans="1:16" x14ac:dyDescent="0.25">
      <c r="A30" s="34" t="s">
        <v>15</v>
      </c>
      <c r="B30" s="34"/>
      <c r="C30" s="34"/>
      <c r="D30" s="10">
        <v>2017</v>
      </c>
      <c r="E30" s="8" t="s">
        <v>4</v>
      </c>
      <c r="F30" s="9">
        <v>31.6</v>
      </c>
      <c r="G30" s="14">
        <v>180</v>
      </c>
      <c r="H30" s="25">
        <f t="shared" si="0"/>
        <v>37.92</v>
      </c>
      <c r="I30" s="25">
        <f t="shared" si="1"/>
        <v>56.171428571428578</v>
      </c>
      <c r="J30" s="25"/>
      <c r="K30" s="54"/>
      <c r="L30" s="25"/>
    </row>
    <row r="31" spans="1:16" x14ac:dyDescent="0.25">
      <c r="A31" s="34" t="s">
        <v>16</v>
      </c>
      <c r="B31" s="34"/>
      <c r="C31" s="34"/>
      <c r="D31" s="10">
        <v>2017</v>
      </c>
      <c r="E31" s="8" t="s">
        <v>3</v>
      </c>
      <c r="F31" s="9">
        <v>45</v>
      </c>
      <c r="G31" s="14">
        <v>120</v>
      </c>
      <c r="H31" s="25">
        <f t="shared" si="0"/>
        <v>54</v>
      </c>
      <c r="I31" s="25">
        <f t="shared" si="1"/>
        <v>79.142857142857153</v>
      </c>
      <c r="J31" s="25">
        <v>79.25</v>
      </c>
      <c r="K31" s="54">
        <v>24</v>
      </c>
      <c r="L31" s="25">
        <f>PRODUCT(H31*K31)</f>
        <v>1296</v>
      </c>
    </row>
    <row r="32" spans="1:16" x14ac:dyDescent="0.25">
      <c r="A32" s="34" t="s">
        <v>16</v>
      </c>
      <c r="B32" s="34"/>
      <c r="C32" s="34"/>
      <c r="D32" s="10">
        <v>2013</v>
      </c>
      <c r="E32" s="8" t="s">
        <v>3</v>
      </c>
      <c r="F32" s="9">
        <v>45</v>
      </c>
      <c r="G32" s="14">
        <v>120</v>
      </c>
      <c r="H32" s="25">
        <f t="shared" si="0"/>
        <v>54</v>
      </c>
      <c r="I32" s="25">
        <f t="shared" si="1"/>
        <v>79.142857142857153</v>
      </c>
      <c r="J32" s="25"/>
      <c r="K32" s="54"/>
      <c r="L32" s="25"/>
    </row>
    <row r="33" spans="1:13" x14ac:dyDescent="0.25">
      <c r="A33" s="40" t="s">
        <v>22</v>
      </c>
      <c r="B33" s="41"/>
      <c r="C33" s="42"/>
      <c r="D33" s="10">
        <v>2017</v>
      </c>
      <c r="E33" s="8" t="s">
        <v>3</v>
      </c>
      <c r="F33" s="9">
        <v>45</v>
      </c>
      <c r="G33" s="14">
        <v>240</v>
      </c>
      <c r="H33" s="25">
        <f t="shared" si="0"/>
        <v>54</v>
      </c>
      <c r="I33" s="25">
        <f t="shared" si="1"/>
        <v>79.142857142857153</v>
      </c>
      <c r="J33" s="25">
        <v>79.25</v>
      </c>
      <c r="K33" s="54">
        <v>24</v>
      </c>
      <c r="L33" s="25">
        <f>PRODUCT(H33*K33)</f>
        <v>1296</v>
      </c>
    </row>
    <row r="34" spans="1:13" x14ac:dyDescent="0.25">
      <c r="A34" s="40" t="s">
        <v>22</v>
      </c>
      <c r="B34" s="41"/>
      <c r="C34" s="42"/>
      <c r="D34" s="10">
        <v>2014</v>
      </c>
      <c r="E34" s="8" t="s">
        <v>3</v>
      </c>
      <c r="F34" s="9">
        <v>45</v>
      </c>
      <c r="G34" s="14">
        <v>60</v>
      </c>
      <c r="H34" s="25">
        <f t="shared" si="0"/>
        <v>54</v>
      </c>
      <c r="I34" s="25">
        <f t="shared" si="1"/>
        <v>79.142857142857153</v>
      </c>
      <c r="J34" s="25"/>
      <c r="K34" s="19"/>
      <c r="L34" s="25"/>
    </row>
    <row r="35" spans="1:13" x14ac:dyDescent="0.25">
      <c r="A35" s="40" t="s">
        <v>23</v>
      </c>
      <c r="B35" s="41"/>
      <c r="C35" s="42"/>
      <c r="D35" s="10">
        <v>2014</v>
      </c>
      <c r="E35" s="8" t="s">
        <v>3</v>
      </c>
      <c r="F35" s="9">
        <v>45</v>
      </c>
      <c r="G35" s="14">
        <v>120</v>
      </c>
      <c r="H35" s="25">
        <f t="shared" si="0"/>
        <v>54</v>
      </c>
      <c r="I35" s="25">
        <f t="shared" si="1"/>
        <v>79.142857142857153</v>
      </c>
      <c r="J35" s="25"/>
      <c r="K35" s="19"/>
      <c r="L35" s="25"/>
    </row>
    <row r="36" spans="1:13" x14ac:dyDescent="0.25">
      <c r="A36" s="40" t="s">
        <v>23</v>
      </c>
      <c r="B36" s="41"/>
      <c r="C36" s="42"/>
      <c r="D36" s="10">
        <v>2011</v>
      </c>
      <c r="E36" s="8" t="s">
        <v>3</v>
      </c>
      <c r="F36" s="9">
        <v>45</v>
      </c>
      <c r="G36" s="14">
        <v>120</v>
      </c>
      <c r="H36" s="25">
        <f t="shared" si="0"/>
        <v>54</v>
      </c>
      <c r="I36" s="25">
        <f t="shared" si="1"/>
        <v>79.142857142857153</v>
      </c>
      <c r="J36" s="25"/>
      <c r="K36" s="19"/>
      <c r="L36" s="25"/>
    </row>
    <row r="37" spans="1:13" x14ac:dyDescent="0.25">
      <c r="A37" s="34" t="s">
        <v>17</v>
      </c>
      <c r="B37" s="34"/>
      <c r="C37" s="34"/>
      <c r="D37" s="10">
        <v>2017</v>
      </c>
      <c r="E37" s="8" t="s">
        <v>4</v>
      </c>
      <c r="F37" s="9">
        <v>38</v>
      </c>
      <c r="G37" s="14">
        <v>180</v>
      </c>
      <c r="H37" s="25">
        <f t="shared" si="0"/>
        <v>45.6</v>
      </c>
      <c r="I37" s="25">
        <f t="shared" si="1"/>
        <v>67.142857142857153</v>
      </c>
      <c r="J37" s="25">
        <v>67.25</v>
      </c>
      <c r="K37" s="19">
        <v>48</v>
      </c>
      <c r="L37" s="25">
        <f>PRODUCT(H37*K37)</f>
        <v>2188.8000000000002</v>
      </c>
    </row>
    <row r="38" spans="1:13" x14ac:dyDescent="0.25">
      <c r="A38" s="43" t="s">
        <v>36</v>
      </c>
      <c r="B38" s="43"/>
      <c r="C38" s="43"/>
      <c r="D38" s="10">
        <v>2014</v>
      </c>
      <c r="E38" s="8" t="s">
        <v>4</v>
      </c>
      <c r="F38" s="9">
        <v>125</v>
      </c>
      <c r="G38" s="14">
        <v>60</v>
      </c>
      <c r="H38" s="25">
        <f t="shared" si="0"/>
        <v>150</v>
      </c>
      <c r="I38" s="25">
        <f t="shared" si="1"/>
        <v>216.28571428571431</v>
      </c>
      <c r="J38" s="25"/>
      <c r="K38" s="19"/>
      <c r="L38" s="25"/>
    </row>
    <row r="39" spans="1:13" x14ac:dyDescent="0.25">
      <c r="A39" s="43" t="s">
        <v>24</v>
      </c>
      <c r="B39" s="43"/>
      <c r="C39" s="43"/>
      <c r="D39" s="10">
        <v>2017</v>
      </c>
      <c r="E39" s="8" t="s">
        <v>3</v>
      </c>
      <c r="F39" s="9">
        <v>290</v>
      </c>
      <c r="G39" s="14">
        <v>120</v>
      </c>
      <c r="H39" s="25">
        <f t="shared" si="0"/>
        <v>348</v>
      </c>
      <c r="I39" s="25">
        <f t="shared" si="1"/>
        <v>499.14285714285717</v>
      </c>
      <c r="J39" s="25">
        <v>499.25</v>
      </c>
      <c r="K39" s="19">
        <v>24</v>
      </c>
      <c r="L39" s="25">
        <f>PRODUCT(H39*K39)</f>
        <v>8352</v>
      </c>
    </row>
    <row r="40" spans="1:13" x14ac:dyDescent="0.25">
      <c r="A40" s="43" t="s">
        <v>24</v>
      </c>
      <c r="B40" s="43"/>
      <c r="C40" s="43"/>
      <c r="D40" s="10">
        <v>2014</v>
      </c>
      <c r="E40" s="8" t="s">
        <v>3</v>
      </c>
      <c r="F40" s="9">
        <v>275</v>
      </c>
      <c r="G40" s="14">
        <v>120</v>
      </c>
      <c r="H40" s="25">
        <f t="shared" si="0"/>
        <v>330</v>
      </c>
      <c r="I40" s="25">
        <f t="shared" si="1"/>
        <v>473.42857142857144</v>
      </c>
      <c r="J40" s="25"/>
      <c r="K40" s="19"/>
      <c r="L40" s="25"/>
    </row>
    <row r="41" spans="1:13" x14ac:dyDescent="0.25">
      <c r="A41" s="43" t="s">
        <v>24</v>
      </c>
      <c r="B41" s="43"/>
      <c r="C41" s="43"/>
      <c r="D41" s="10">
        <v>2013</v>
      </c>
      <c r="E41" s="8" t="s">
        <v>3</v>
      </c>
      <c r="F41" s="9">
        <v>270</v>
      </c>
      <c r="G41" s="14">
        <v>84</v>
      </c>
      <c r="H41" s="25">
        <f t="shared" si="0"/>
        <v>324</v>
      </c>
      <c r="I41" s="25">
        <f t="shared" si="1"/>
        <v>464.85714285714289</v>
      </c>
      <c r="J41" s="25"/>
      <c r="K41" s="19"/>
      <c r="L41" s="25"/>
    </row>
    <row r="42" spans="1:13" x14ac:dyDescent="0.25">
      <c r="K42" s="28">
        <f>SUM(K11:K41)</f>
        <v>528</v>
      </c>
      <c r="L42" s="29">
        <f>SUM(L11:L41)</f>
        <v>22716</v>
      </c>
    </row>
    <row r="43" spans="1:13" x14ac:dyDescent="0.25">
      <c r="A43" s="44" t="s">
        <v>26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x14ac:dyDescent="0.25">
      <c r="A44" s="1" t="s">
        <v>27</v>
      </c>
      <c r="B44" s="2"/>
      <c r="C44" s="3"/>
      <c r="D44" s="3"/>
      <c r="E44" s="3"/>
      <c r="F44" s="3"/>
      <c r="G44" s="3"/>
      <c r="H44" s="26"/>
      <c r="I44" s="26"/>
      <c r="J44" s="26"/>
      <c r="K44" s="3"/>
      <c r="L44" s="26"/>
      <c r="M44" s="4"/>
    </row>
    <row r="45" spans="1:13" x14ac:dyDescent="0.25">
      <c r="A45" s="45" t="s">
        <v>28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A46" s="47" t="s">
        <v>29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x14ac:dyDescent="0.25">
      <c r="A47" s="49" t="s">
        <v>30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x14ac:dyDescent="0.25">
      <c r="A48" s="49" t="s">
        <v>31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 x14ac:dyDescent="0.25">
      <c r="A49" s="52" t="s">
        <v>32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5">
      <c r="A51" s="53" t="s">
        <v>33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3" ht="42" customHeight="1" x14ac:dyDescent="0.25">
      <c r="A52" s="46" t="s">
        <v>34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</sheetData>
  <mergeCells count="43">
    <mergeCell ref="A52:M52"/>
    <mergeCell ref="A46:M46"/>
    <mergeCell ref="A47:M47"/>
    <mergeCell ref="A48:M48"/>
    <mergeCell ref="A49:M50"/>
    <mergeCell ref="A51:M51"/>
    <mergeCell ref="A43:M43"/>
    <mergeCell ref="A45:M45"/>
    <mergeCell ref="A41:C41"/>
    <mergeCell ref="A29:C29"/>
    <mergeCell ref="A26:C26"/>
    <mergeCell ref="A28:C28"/>
    <mergeCell ref="A34:C34"/>
    <mergeCell ref="A33:C33"/>
    <mergeCell ref="A32:C32"/>
    <mergeCell ref="A38:C38"/>
    <mergeCell ref="A37:C37"/>
    <mergeCell ref="A27:C27"/>
    <mergeCell ref="A24:C24"/>
    <mergeCell ref="A36:C36"/>
    <mergeCell ref="A35:C35"/>
    <mergeCell ref="A39:C39"/>
    <mergeCell ref="A40:C40"/>
    <mergeCell ref="A31:C31"/>
    <mergeCell ref="A30:C30"/>
    <mergeCell ref="A25:C25"/>
    <mergeCell ref="A23:C23"/>
    <mergeCell ref="A21:C21"/>
    <mergeCell ref="A22:C22"/>
    <mergeCell ref="A7:G8"/>
    <mergeCell ref="M17:P17"/>
    <mergeCell ref="A12:C12"/>
    <mergeCell ref="A11:C11"/>
    <mergeCell ref="A13:C13"/>
    <mergeCell ref="A19:C19"/>
    <mergeCell ref="A18:C18"/>
    <mergeCell ref="A17:C17"/>
    <mergeCell ref="A20:C20"/>
    <mergeCell ref="A1:G1"/>
    <mergeCell ref="A3:G3"/>
    <mergeCell ref="A4:G4"/>
    <mergeCell ref="A5:G6"/>
    <mergeCell ref="A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2019-05-07T08:49:19Z</dcterms:created>
  <dcterms:modified xsi:type="dcterms:W3CDTF">2019-05-14T07:59:45Z</dcterms:modified>
</cp:coreProperties>
</file>