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USA\"/>
    </mc:Choice>
  </mc:AlternateContent>
  <xr:revisionPtr revIDLastSave="0" documentId="8_{BAD08C2B-89FE-458C-BCAC-183108DB5994}" xr6:coauthVersionLast="47" xr6:coauthVersionMax="47" xr10:uidLastSave="{00000000-0000-0000-0000-000000000000}"/>
  <bookViews>
    <workbookView xWindow="-110" yWindow="-110" windowWidth="38620" windowHeight="21100" xr2:uid="{A3DF3928-3CBB-45A4-855D-37EA072164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56" i="1"/>
  <c r="K57" i="1"/>
  <c r="K62" i="1"/>
  <c r="K67" i="1"/>
  <c r="K69" i="1"/>
  <c r="K45" i="1"/>
  <c r="H9" i="1"/>
  <c r="H10" i="1"/>
  <c r="H11" i="1"/>
  <c r="H12" i="1"/>
  <c r="M12" i="1" s="1"/>
  <c r="H13" i="1"/>
  <c r="H14" i="1"/>
  <c r="H15" i="1"/>
  <c r="M15" i="1" s="1"/>
  <c r="H16" i="1"/>
  <c r="M16" i="1" s="1"/>
  <c r="H17" i="1"/>
  <c r="H18" i="1"/>
  <c r="H19" i="1"/>
  <c r="H20" i="1"/>
  <c r="M20" i="1" s="1"/>
  <c r="H21" i="1"/>
  <c r="H22" i="1"/>
  <c r="H23" i="1"/>
  <c r="H24" i="1"/>
  <c r="M24" i="1" s="1"/>
  <c r="H25" i="1"/>
  <c r="H26" i="1"/>
  <c r="H27" i="1"/>
  <c r="M27" i="1" s="1"/>
  <c r="H28" i="1"/>
  <c r="M28" i="1" s="1"/>
  <c r="H29" i="1"/>
  <c r="H30" i="1"/>
  <c r="H31" i="1"/>
  <c r="H32" i="1"/>
  <c r="M32" i="1" s="1"/>
  <c r="H33" i="1"/>
  <c r="H34" i="1"/>
  <c r="H35" i="1"/>
  <c r="H36" i="1"/>
  <c r="M36" i="1" s="1"/>
  <c r="H8" i="1"/>
  <c r="P75" i="1"/>
  <c r="J77" i="1" s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45" i="1"/>
  <c r="P36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11" i="1"/>
  <c r="H45" i="1"/>
  <c r="I45" i="1" s="1"/>
  <c r="H46" i="1"/>
  <c r="I46" i="1" s="1"/>
  <c r="H48" i="1"/>
  <c r="I48" i="1" s="1"/>
  <c r="H49" i="1"/>
  <c r="I49" i="1" s="1"/>
  <c r="H50" i="1"/>
  <c r="I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H58" i="1"/>
  <c r="K58" i="1" s="1"/>
  <c r="H59" i="1"/>
  <c r="I59" i="1" s="1"/>
  <c r="H60" i="1"/>
  <c r="K60" i="1" s="1"/>
  <c r="H61" i="1"/>
  <c r="K61" i="1" s="1"/>
  <c r="H63" i="1"/>
  <c r="I63" i="1" s="1"/>
  <c r="H64" i="1"/>
  <c r="K64" i="1" s="1"/>
  <c r="H65" i="1"/>
  <c r="I65" i="1" s="1"/>
  <c r="H66" i="1"/>
  <c r="K66" i="1" s="1"/>
  <c r="H68" i="1"/>
  <c r="K68" i="1" s="1"/>
  <c r="H69" i="1"/>
  <c r="H70" i="1"/>
  <c r="K70" i="1" s="1"/>
  <c r="H71" i="1"/>
  <c r="K71" i="1" s="1"/>
  <c r="H72" i="1"/>
  <c r="K72" i="1" s="1"/>
  <c r="H73" i="1"/>
  <c r="K73" i="1" s="1"/>
  <c r="F23" i="1"/>
  <c r="F22" i="1"/>
  <c r="M9" i="1"/>
  <c r="M10" i="1"/>
  <c r="M11" i="1"/>
  <c r="M13" i="1"/>
  <c r="M14" i="1"/>
  <c r="M17" i="1"/>
  <c r="M18" i="1"/>
  <c r="M19" i="1"/>
  <c r="M21" i="1"/>
  <c r="M22" i="1"/>
  <c r="M25" i="1"/>
  <c r="M26" i="1"/>
  <c r="M29" i="1"/>
  <c r="M30" i="1"/>
  <c r="M31" i="1"/>
  <c r="M33" i="1"/>
  <c r="M34" i="1"/>
  <c r="M35" i="1"/>
  <c r="M8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5" i="1"/>
  <c r="I58" i="1"/>
  <c r="I56" i="1"/>
  <c r="I64" i="1"/>
  <c r="I66" i="1"/>
  <c r="I55" i="1"/>
  <c r="I68" i="1"/>
  <c r="I52" i="1"/>
  <c r="I53" i="1"/>
  <c r="I71" i="1"/>
  <c r="I72" i="1"/>
  <c r="I73" i="1"/>
  <c r="I70" i="1"/>
  <c r="H75" i="1"/>
  <c r="I75" i="1" s="1"/>
  <c r="I69" i="1"/>
  <c r="I60" i="1"/>
  <c r="I54" i="1"/>
  <c r="F21" i="1"/>
  <c r="F33" i="1"/>
  <c r="F32" i="1"/>
  <c r="F18" i="1"/>
  <c r="F19" i="1"/>
  <c r="F29" i="1"/>
  <c r="F34" i="1"/>
  <c r="F35" i="1"/>
  <c r="F36" i="1"/>
  <c r="F8" i="1"/>
  <c r="F9" i="1"/>
  <c r="F11" i="1"/>
  <c r="F12" i="1"/>
  <c r="F13" i="1"/>
  <c r="F14" i="1"/>
  <c r="F27" i="1"/>
  <c r="F28" i="1"/>
  <c r="F10" i="1"/>
  <c r="F25" i="1"/>
  <c r="F30" i="1"/>
  <c r="F20" i="1"/>
  <c r="F31" i="1"/>
  <c r="F24" i="1"/>
  <c r="F16" i="1"/>
  <c r="J37" i="1"/>
  <c r="K37" i="1"/>
  <c r="L37" i="1"/>
  <c r="N37" i="1"/>
  <c r="O37" i="1"/>
  <c r="I51" i="1" l="1"/>
  <c r="K65" i="1"/>
  <c r="P37" i="1"/>
  <c r="G37" i="1" s="1"/>
  <c r="K63" i="1"/>
  <c r="K50" i="1"/>
  <c r="K49" i="1"/>
  <c r="I61" i="1"/>
  <c r="K48" i="1"/>
  <c r="K46" i="1"/>
  <c r="M37" i="1"/>
  <c r="F74" i="1"/>
  <c r="F37" i="1"/>
</calcChain>
</file>

<file path=xl/sharedStrings.xml><?xml version="1.0" encoding="utf-8"?>
<sst xmlns="http://schemas.openxmlformats.org/spreadsheetml/2006/main" count="140" uniqueCount="56">
  <si>
    <t>APPELLATIONS</t>
  </si>
  <si>
    <t>Millésime</t>
  </si>
  <si>
    <t>ETIQUETTE</t>
  </si>
  <si>
    <t>MOULIN A VENT EN MORTPERAY</t>
  </si>
  <si>
    <t>DOMAINE AF GROS</t>
  </si>
  <si>
    <t>AF GROS</t>
  </si>
  <si>
    <t>BOURGOGNE HAUTES COTES DE NUITS White</t>
  </si>
  <si>
    <t>BEAUNE 1er CRU Les MONTREVENOTS White</t>
  </si>
  <si>
    <t>VOSNE ROMANEE AUX REAS</t>
  </si>
  <si>
    <t>VOSNE ROMANEE LES CHALANDINS</t>
  </si>
  <si>
    <t>SAVIGNY LES BEAUNE 1ER CRU LE CLOS DES GUETTES</t>
  </si>
  <si>
    <t>CHAMBOLLE MUSIGNY</t>
  </si>
  <si>
    <t>POMMARD 1er CRU LES PEZEROLLES</t>
  </si>
  <si>
    <t>POMMARD 1er CRU LES ARVELETS</t>
  </si>
  <si>
    <t>GEVREY CHAMBERTIN 1er CRU LA COMBE AU MOINE</t>
  </si>
  <si>
    <t>ECHEZEAUX</t>
  </si>
  <si>
    <t>RICHEBOURG</t>
  </si>
  <si>
    <t>CHARMES CHAMBERTIN</t>
  </si>
  <si>
    <t>CLOS VOUGEOT</t>
  </si>
  <si>
    <t>CAROLINE PARENT</t>
  </si>
  <si>
    <t>Dispos au 15/06/2023</t>
  </si>
  <si>
    <t>VOLNAY</t>
  </si>
  <si>
    <t>MEURSAULT</t>
  </si>
  <si>
    <t>VOSNE ROMANEE 1ER CRU LES BEAUMONTS</t>
  </si>
  <si>
    <t>MeEURSAULT 1ER CRU LES CHARMES</t>
  </si>
  <si>
    <t>CHAMBOLLE MUSIGNY 1ER CRU LES FUEES</t>
  </si>
  <si>
    <t>BOURGOGNE BLANC</t>
  </si>
  <si>
    <t>GEVREY CHAMBERTIN</t>
  </si>
  <si>
    <t>BOURGOGNE HAUTES COTES DE NUITS BLANCS</t>
  </si>
  <si>
    <t>BEAUNE 1ER CRU LES MONTREVENOTS</t>
  </si>
  <si>
    <t>BEAUNE 1ER CRU LES BOUCHEROTTES</t>
  </si>
  <si>
    <t>POMMARD 1ER CRU LA CHANIERE MAG 1.5L</t>
  </si>
  <si>
    <t>BOURGOGNE HAUTES COTES DE NUITS red</t>
  </si>
  <si>
    <t>VOSNE MAIZIERES</t>
  </si>
  <si>
    <t>POMMARD 1ER CRU LES CHANLINS</t>
  </si>
  <si>
    <t>POMMARD 1ER CRU LA CHANIERE</t>
  </si>
  <si>
    <t>Prix</t>
  </si>
  <si>
    <t>Total dispos</t>
  </si>
  <si>
    <t xml:space="preserve">Prix </t>
  </si>
  <si>
    <t>Total en € des parcels</t>
  </si>
  <si>
    <t>CLIENTS</t>
  </si>
  <si>
    <t>VOLNAY (48 en ace)</t>
  </si>
  <si>
    <t>CLOS VOUGEOT (96 en Ace)</t>
  </si>
  <si>
    <t>E</t>
  </si>
  <si>
    <t>F</t>
  </si>
  <si>
    <t>En etiq CE de ACE</t>
  </si>
  <si>
    <t>DISPOS SOIT EN AFG OU AF</t>
  </si>
  <si>
    <t>MEURSAULT 1ER CRU LES PORUZOTS</t>
  </si>
  <si>
    <t>MAVERICK PCEL</t>
  </si>
  <si>
    <t>AZ PARCEL</t>
  </si>
  <si>
    <t>MN PARCEL</t>
  </si>
  <si>
    <t>POMMARD 1ER CRU ARVELETS</t>
  </si>
  <si>
    <t>BALANCE</t>
  </si>
  <si>
    <t xml:space="preserve"> </t>
  </si>
  <si>
    <t>VS RESA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</si>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</sst>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_);_([$€-2]\ * \(#,##0\);_([$€-2]\ 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5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0" xfId="0" applyFont="1" applyFill="1"/>
    <xf numFmtId="164" fontId="5" fillId="4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vertical="center" wrapText="1"/>
    </xf>
    <xf numFmtId="164" fontId="0" fillId="0" borderId="0" xfId="0" applyNumberFormat="1"/>
    <xf numFmtId="16" fontId="2" fillId="0" borderId="0" xfId="0" applyNumberFormat="1" applyFont="1" applyAlignment="1">
      <alignment horizontal="center"/>
    </xf>
    <xf numFmtId="0" fontId="2" fillId="5" borderId="1" xfId="0" applyFont="1" applyFill="1" applyBorder="1"/>
    <xf numFmtId="0" fontId="0" fillId="5" borderId="0" xfId="0" applyFill="1"/>
    <xf numFmtId="0" fontId="0" fillId="5" borderId="1" xfId="0" applyFill="1" applyBorder="1"/>
    <xf numFmtId="164" fontId="6" fillId="5" borderId="0" xfId="0" applyNumberFormat="1" applyFont="1" applyFill="1"/>
    <xf numFmtId="0" fontId="2" fillId="5" borderId="1" xfId="0" applyFont="1" applyFill="1" applyBorder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2965-91E8-43EF-92AE-642CE42D8898}">
  <dimension ref="A4:P81"/>
  <sheetViews>
    <sheetView tabSelected="1" workbookViewId="0">
      <selection activeCell="V25" sqref="V25"/>
    </sheetView>
  </sheetViews>
  <sheetFormatPr baseColWidth="10" defaultColWidth="10.81640625" defaultRowHeight="14.5" x14ac:dyDescent="0.35"/>
  <cols>
    <col min="1" max="1" width="41.1796875" bestFit="1" customWidth="1"/>
    <col min="2" max="2" width="10.81640625" style="11"/>
    <col min="3" max="3" width="15.90625" customWidth="1"/>
    <col min="4" max="4" width="6.6328125" customWidth="1"/>
    <col min="6" max="6" width="10.453125" customWidth="1"/>
    <col min="7" max="7" width="11.1796875" customWidth="1"/>
    <col min="8" max="8" width="10.81640625" style="12"/>
    <col min="9" max="9" width="12.54296875" style="12" hidden="1" customWidth="1"/>
    <col min="10" max="11" width="10.81640625" style="11"/>
    <col min="12" max="12" width="8.36328125" customWidth="1"/>
  </cols>
  <sheetData>
    <row r="4" spans="1:16" x14ac:dyDescent="0.35">
      <c r="H4" s="39">
        <v>45485</v>
      </c>
    </row>
    <row r="5" spans="1:16" x14ac:dyDescent="0.35">
      <c r="A5" s="17" t="s">
        <v>19</v>
      </c>
      <c r="G5" s="56" t="s">
        <v>40</v>
      </c>
      <c r="H5" s="56"/>
      <c r="I5" s="56"/>
      <c r="J5" s="56"/>
      <c r="K5" s="56"/>
      <c r="L5" s="56"/>
      <c r="M5" s="56"/>
      <c r="N5" s="56"/>
    </row>
    <row r="6" spans="1:16" ht="14.5" customHeight="1" x14ac:dyDescent="0.35">
      <c r="A6" s="49" t="s">
        <v>0</v>
      </c>
      <c r="B6" s="50" t="s">
        <v>1</v>
      </c>
      <c r="C6" s="49" t="s">
        <v>2</v>
      </c>
      <c r="D6" s="49" t="s">
        <v>36</v>
      </c>
      <c r="E6" s="49" t="s">
        <v>20</v>
      </c>
      <c r="F6" s="1"/>
      <c r="G6" s="54" t="s">
        <v>54</v>
      </c>
      <c r="H6" s="55" t="s">
        <v>55</v>
      </c>
      <c r="I6" s="1"/>
      <c r="J6" s="55" t="s">
        <v>53</v>
      </c>
      <c r="K6" s="55" t="s">
        <v>53</v>
      </c>
      <c r="L6" s="49" t="s">
        <v>53</v>
      </c>
      <c r="M6" s="49" t="s">
        <v>52</v>
      </c>
      <c r="N6" s="49">
        <v>7</v>
      </c>
      <c r="O6" s="49">
        <v>8</v>
      </c>
    </row>
    <row r="7" spans="1:16" x14ac:dyDescent="0.35">
      <c r="A7" s="49"/>
      <c r="B7" s="51"/>
      <c r="C7" s="49"/>
      <c r="D7" s="49"/>
      <c r="E7" s="49"/>
      <c r="F7" s="1"/>
      <c r="G7" s="54"/>
      <c r="H7" s="55"/>
      <c r="I7" s="1"/>
      <c r="J7" s="55"/>
      <c r="K7" s="55"/>
      <c r="L7" s="49"/>
      <c r="M7" s="49"/>
      <c r="N7" s="49"/>
      <c r="O7" s="49"/>
    </row>
    <row r="8" spans="1:16" x14ac:dyDescent="0.35">
      <c r="A8" s="14" t="s">
        <v>26</v>
      </c>
      <c r="B8" s="4">
        <v>2022</v>
      </c>
      <c r="C8" s="3" t="s">
        <v>19</v>
      </c>
      <c r="D8" s="3">
        <v>22</v>
      </c>
      <c r="E8" s="16">
        <v>120</v>
      </c>
      <c r="F8" s="30">
        <f t="shared" ref="F8:F14" si="0">D8*E8</f>
        <v>2640</v>
      </c>
      <c r="G8" s="40"/>
      <c r="H8" s="13">
        <f>E8-G8</f>
        <v>120</v>
      </c>
      <c r="I8" s="13"/>
      <c r="J8" s="8"/>
      <c r="K8" s="8"/>
      <c r="L8" s="7"/>
      <c r="M8" s="7">
        <f>E8-SUM(G8:L8)</f>
        <v>0</v>
      </c>
      <c r="N8" s="7"/>
      <c r="O8" s="7"/>
    </row>
    <row r="9" spans="1:16" x14ac:dyDescent="0.35">
      <c r="A9" s="22" t="s">
        <v>26</v>
      </c>
      <c r="B9" s="23">
        <v>2021</v>
      </c>
      <c r="C9" s="24" t="s">
        <v>19</v>
      </c>
      <c r="D9" s="24">
        <v>22</v>
      </c>
      <c r="E9" s="25">
        <v>72</v>
      </c>
      <c r="F9" s="30">
        <f t="shared" si="0"/>
        <v>1584</v>
      </c>
      <c r="G9" s="40"/>
      <c r="H9" s="13">
        <f t="shared" ref="H9:H36" si="1">E9-G9</f>
        <v>72</v>
      </c>
      <c r="I9" s="13"/>
      <c r="J9" s="8"/>
      <c r="K9" s="8"/>
      <c r="L9" s="7"/>
      <c r="M9" s="7">
        <f t="shared" ref="M9:M36" si="2">E9-SUM(G9:L9)</f>
        <v>0</v>
      </c>
      <c r="N9" s="7"/>
      <c r="O9" s="7"/>
    </row>
    <row r="10" spans="1:16" x14ac:dyDescent="0.35">
      <c r="A10" s="22" t="s">
        <v>28</v>
      </c>
      <c r="B10" s="23">
        <v>2022</v>
      </c>
      <c r="C10" s="24" t="s">
        <v>19</v>
      </c>
      <c r="D10" s="24">
        <v>25</v>
      </c>
      <c r="E10" s="25">
        <v>600</v>
      </c>
      <c r="F10" s="30">
        <f t="shared" si="0"/>
        <v>15000</v>
      </c>
      <c r="G10" s="40"/>
      <c r="H10" s="13">
        <f t="shared" si="1"/>
        <v>600</v>
      </c>
      <c r="I10" s="13"/>
      <c r="J10" s="8"/>
      <c r="K10" s="8"/>
      <c r="L10" s="7"/>
      <c r="M10" s="7">
        <f t="shared" si="2"/>
        <v>0</v>
      </c>
      <c r="N10" s="7"/>
      <c r="O10" s="7"/>
    </row>
    <row r="11" spans="1:16" x14ac:dyDescent="0.35">
      <c r="A11" s="14" t="s">
        <v>22</v>
      </c>
      <c r="B11" s="4">
        <v>2022</v>
      </c>
      <c r="C11" s="3" t="s">
        <v>19</v>
      </c>
      <c r="D11" s="3">
        <v>50</v>
      </c>
      <c r="E11" s="16">
        <v>216</v>
      </c>
      <c r="F11" s="30">
        <f t="shared" si="0"/>
        <v>10800</v>
      </c>
      <c r="G11" s="40">
        <v>180</v>
      </c>
      <c r="H11" s="13">
        <f t="shared" si="1"/>
        <v>36</v>
      </c>
      <c r="I11" s="13"/>
      <c r="J11" s="8"/>
      <c r="K11" s="8"/>
      <c r="L11" s="7"/>
      <c r="M11" s="7">
        <f t="shared" si="2"/>
        <v>0</v>
      </c>
      <c r="N11" s="7"/>
      <c r="O11" s="7"/>
      <c r="P11">
        <f>G11*D11</f>
        <v>9000</v>
      </c>
    </row>
    <row r="12" spans="1:16" x14ac:dyDescent="0.35">
      <c r="A12" s="22" t="s">
        <v>22</v>
      </c>
      <c r="B12" s="23">
        <v>2021</v>
      </c>
      <c r="C12" s="24" t="s">
        <v>19</v>
      </c>
      <c r="D12" s="24">
        <v>50</v>
      </c>
      <c r="E12" s="25">
        <v>84</v>
      </c>
      <c r="F12" s="30">
        <f t="shared" si="0"/>
        <v>4200</v>
      </c>
      <c r="G12" s="40">
        <v>0</v>
      </c>
      <c r="H12" s="13">
        <f t="shared" si="1"/>
        <v>84</v>
      </c>
      <c r="I12" s="13"/>
      <c r="J12" s="8"/>
      <c r="K12" s="8"/>
      <c r="L12" s="7"/>
      <c r="M12" s="7">
        <f t="shared" si="2"/>
        <v>0</v>
      </c>
      <c r="N12" s="7"/>
      <c r="O12" s="7"/>
      <c r="P12">
        <f t="shared" ref="P12:P36" si="3">G12*D12</f>
        <v>0</v>
      </c>
    </row>
    <row r="13" spans="1:16" x14ac:dyDescent="0.35">
      <c r="A13" s="22" t="s">
        <v>24</v>
      </c>
      <c r="B13" s="23">
        <v>2021</v>
      </c>
      <c r="C13" s="24" t="s">
        <v>19</v>
      </c>
      <c r="D13" s="24">
        <v>124</v>
      </c>
      <c r="E13" s="25">
        <v>12</v>
      </c>
      <c r="F13" s="30">
        <f t="shared" si="0"/>
        <v>1488</v>
      </c>
      <c r="G13" s="40">
        <v>12</v>
      </c>
      <c r="H13" s="13">
        <f t="shared" si="1"/>
        <v>0</v>
      </c>
      <c r="I13" s="13"/>
      <c r="J13" s="8"/>
      <c r="K13" s="8"/>
      <c r="L13" s="7"/>
      <c r="M13" s="7">
        <f t="shared" si="2"/>
        <v>0</v>
      </c>
      <c r="N13" s="7"/>
      <c r="O13" s="7"/>
      <c r="P13">
        <f t="shared" si="3"/>
        <v>1488</v>
      </c>
    </row>
    <row r="14" spans="1:16" x14ac:dyDescent="0.35">
      <c r="A14" s="14" t="s">
        <v>47</v>
      </c>
      <c r="B14" s="4">
        <v>2022</v>
      </c>
      <c r="C14" s="3" t="s">
        <v>19</v>
      </c>
      <c r="D14" s="3">
        <v>99</v>
      </c>
      <c r="E14" s="16">
        <v>12</v>
      </c>
      <c r="F14" s="30">
        <f t="shared" si="0"/>
        <v>1188</v>
      </c>
      <c r="G14" s="40">
        <v>24</v>
      </c>
      <c r="H14" s="13">
        <f t="shared" si="1"/>
        <v>-12</v>
      </c>
      <c r="I14" s="13"/>
      <c r="J14" s="8"/>
      <c r="K14" s="8"/>
      <c r="L14" s="7"/>
      <c r="M14" s="7">
        <f t="shared" si="2"/>
        <v>0</v>
      </c>
      <c r="N14" s="7"/>
      <c r="O14" s="7"/>
      <c r="P14">
        <f t="shared" si="3"/>
        <v>2376</v>
      </c>
    </row>
    <row r="15" spans="1:16" x14ac:dyDescent="0.35">
      <c r="A15" s="1"/>
      <c r="B15" s="2"/>
      <c r="C15" s="1"/>
      <c r="D15" s="1"/>
      <c r="E15" s="1"/>
      <c r="F15" s="1"/>
      <c r="G15" s="40"/>
      <c r="H15" s="13">
        <f t="shared" si="1"/>
        <v>0</v>
      </c>
      <c r="I15" s="1"/>
      <c r="J15" s="10"/>
      <c r="K15" s="10"/>
      <c r="L15" s="1"/>
      <c r="M15" s="7">
        <f t="shared" si="2"/>
        <v>0</v>
      </c>
      <c r="N15" s="1"/>
      <c r="O15" s="1"/>
      <c r="P15">
        <f t="shared" si="3"/>
        <v>0</v>
      </c>
    </row>
    <row r="16" spans="1:16" x14ac:dyDescent="0.35">
      <c r="A16" s="22" t="s">
        <v>3</v>
      </c>
      <c r="B16" s="23">
        <v>2021</v>
      </c>
      <c r="C16" s="24" t="s">
        <v>19</v>
      </c>
      <c r="D16" s="24">
        <v>18</v>
      </c>
      <c r="E16" s="25">
        <v>480</v>
      </c>
      <c r="F16" s="30">
        <f>D16*E16</f>
        <v>8640</v>
      </c>
      <c r="G16" s="40"/>
      <c r="H16" s="13">
        <f t="shared" si="1"/>
        <v>480</v>
      </c>
      <c r="I16" s="13"/>
      <c r="J16" s="8"/>
      <c r="K16" s="8"/>
      <c r="L16" s="7"/>
      <c r="M16" s="7">
        <f t="shared" si="2"/>
        <v>0</v>
      </c>
      <c r="N16" s="7"/>
      <c r="O16" s="7"/>
      <c r="P16">
        <f t="shared" si="3"/>
        <v>0</v>
      </c>
    </row>
    <row r="17" spans="1:16" x14ac:dyDescent="0.35">
      <c r="B17"/>
      <c r="G17" s="41"/>
      <c r="H17" s="13">
        <f t="shared" si="1"/>
        <v>0</v>
      </c>
      <c r="I17"/>
      <c r="M17" s="7">
        <f t="shared" si="2"/>
        <v>0</v>
      </c>
      <c r="P17">
        <f t="shared" si="3"/>
        <v>0</v>
      </c>
    </row>
    <row r="18" spans="1:16" x14ac:dyDescent="0.35">
      <c r="A18" s="14" t="s">
        <v>21</v>
      </c>
      <c r="B18" s="4">
        <v>2022</v>
      </c>
      <c r="C18" s="3" t="s">
        <v>19</v>
      </c>
      <c r="D18" s="3">
        <v>41</v>
      </c>
      <c r="E18" s="16">
        <v>18</v>
      </c>
      <c r="F18" s="30">
        <f t="shared" ref="F18:F25" si="4">D18*E18</f>
        <v>738</v>
      </c>
      <c r="G18" s="40"/>
      <c r="H18" s="13">
        <f t="shared" si="1"/>
        <v>18</v>
      </c>
      <c r="I18" s="13"/>
      <c r="J18" s="8"/>
      <c r="K18" s="8"/>
      <c r="L18" s="7"/>
      <c r="M18" s="7">
        <f t="shared" si="2"/>
        <v>0</v>
      </c>
      <c r="N18" s="7"/>
      <c r="O18" s="7"/>
      <c r="P18">
        <f t="shared" si="3"/>
        <v>0</v>
      </c>
    </row>
    <row r="19" spans="1:16" x14ac:dyDescent="0.35">
      <c r="A19" s="22" t="s">
        <v>41</v>
      </c>
      <c r="B19" s="23">
        <v>2021</v>
      </c>
      <c r="C19" s="24" t="s">
        <v>19</v>
      </c>
      <c r="D19" s="24">
        <v>41</v>
      </c>
      <c r="E19" s="25">
        <v>54</v>
      </c>
      <c r="F19" s="30">
        <f t="shared" si="4"/>
        <v>2214</v>
      </c>
      <c r="G19" s="40"/>
      <c r="H19" s="13">
        <f t="shared" si="1"/>
        <v>54</v>
      </c>
      <c r="I19" s="13"/>
      <c r="J19" s="8"/>
      <c r="K19" s="8"/>
      <c r="L19" s="7"/>
      <c r="M19" s="7">
        <f t="shared" si="2"/>
        <v>0</v>
      </c>
      <c r="N19" s="7"/>
      <c r="O19" s="7"/>
      <c r="P19">
        <f t="shared" si="3"/>
        <v>0</v>
      </c>
    </row>
    <row r="20" spans="1:16" x14ac:dyDescent="0.35">
      <c r="A20" s="22" t="s">
        <v>29</v>
      </c>
      <c r="B20" s="23">
        <v>2021</v>
      </c>
      <c r="C20" s="24" t="s">
        <v>19</v>
      </c>
      <c r="D20" s="24">
        <v>61</v>
      </c>
      <c r="E20" s="25">
        <v>12</v>
      </c>
      <c r="F20" s="30">
        <f t="shared" si="4"/>
        <v>732</v>
      </c>
      <c r="G20" s="40"/>
      <c r="H20" s="13">
        <f t="shared" si="1"/>
        <v>12</v>
      </c>
      <c r="I20" s="13"/>
      <c r="J20" s="8"/>
      <c r="K20" s="8"/>
      <c r="L20" s="7"/>
      <c r="M20" s="7">
        <f t="shared" si="2"/>
        <v>0</v>
      </c>
      <c r="N20" s="7"/>
      <c r="O20" s="7"/>
      <c r="P20">
        <f t="shared" si="3"/>
        <v>0</v>
      </c>
    </row>
    <row r="21" spans="1:16" x14ac:dyDescent="0.35">
      <c r="A21" s="22" t="s">
        <v>31</v>
      </c>
      <c r="B21" s="23">
        <v>2021</v>
      </c>
      <c r="C21" s="24" t="s">
        <v>19</v>
      </c>
      <c r="D21" s="24">
        <v>199</v>
      </c>
      <c r="E21" s="25">
        <v>6</v>
      </c>
      <c r="F21" s="30">
        <f t="shared" si="4"/>
        <v>1194</v>
      </c>
      <c r="G21" s="40"/>
      <c r="H21" s="13">
        <f t="shared" si="1"/>
        <v>6</v>
      </c>
      <c r="I21" s="13"/>
      <c r="J21" s="8"/>
      <c r="K21" s="8"/>
      <c r="L21" s="7"/>
      <c r="M21" s="7">
        <f t="shared" si="2"/>
        <v>0</v>
      </c>
      <c r="N21" s="7"/>
      <c r="O21" s="7"/>
      <c r="P21">
        <f t="shared" si="3"/>
        <v>0</v>
      </c>
    </row>
    <row r="22" spans="1:16" x14ac:dyDescent="0.35">
      <c r="A22" s="22" t="s">
        <v>51</v>
      </c>
      <c r="B22" s="23">
        <v>2021</v>
      </c>
      <c r="C22" s="24" t="s">
        <v>19</v>
      </c>
      <c r="D22" s="24">
        <v>83</v>
      </c>
      <c r="E22" s="25">
        <v>48</v>
      </c>
      <c r="F22" s="30">
        <f t="shared" si="4"/>
        <v>3984</v>
      </c>
      <c r="G22" s="40"/>
      <c r="H22" s="13">
        <f t="shared" si="1"/>
        <v>48</v>
      </c>
      <c r="I22" s="13"/>
      <c r="J22" s="8"/>
      <c r="K22" s="8"/>
      <c r="L22" s="7"/>
      <c r="M22" s="7">
        <f t="shared" si="2"/>
        <v>0</v>
      </c>
      <c r="N22" s="7"/>
      <c r="O22" s="7"/>
      <c r="P22">
        <f t="shared" si="3"/>
        <v>0</v>
      </c>
    </row>
    <row r="23" spans="1:16" x14ac:dyDescent="0.35">
      <c r="A23" s="22" t="s">
        <v>51</v>
      </c>
      <c r="B23" s="23">
        <v>2022</v>
      </c>
      <c r="C23" s="24" t="s">
        <v>19</v>
      </c>
      <c r="D23" s="24">
        <v>94</v>
      </c>
      <c r="E23" s="25">
        <v>48</v>
      </c>
      <c r="F23" s="30">
        <f t="shared" ref="F23" si="5">D23*E23</f>
        <v>4512</v>
      </c>
      <c r="G23" s="40"/>
      <c r="H23" s="13">
        <f t="shared" si="1"/>
        <v>48</v>
      </c>
      <c r="I23" s="13"/>
      <c r="J23" s="8"/>
      <c r="K23" s="8"/>
      <c r="L23" s="7"/>
      <c r="M23" s="7"/>
      <c r="N23" s="7"/>
      <c r="O23" s="7"/>
      <c r="P23">
        <f t="shared" si="3"/>
        <v>0</v>
      </c>
    </row>
    <row r="24" spans="1:16" x14ac:dyDescent="0.35">
      <c r="A24" s="22" t="s">
        <v>30</v>
      </c>
      <c r="B24" s="23">
        <v>2021</v>
      </c>
      <c r="C24" s="24" t="s">
        <v>19</v>
      </c>
      <c r="D24" s="24">
        <v>53</v>
      </c>
      <c r="E24" s="25">
        <v>18</v>
      </c>
      <c r="F24" s="30">
        <f t="shared" si="4"/>
        <v>954</v>
      </c>
      <c r="G24" s="40"/>
      <c r="H24" s="13">
        <f t="shared" si="1"/>
        <v>18</v>
      </c>
      <c r="I24" s="13"/>
      <c r="J24" s="8"/>
      <c r="K24" s="8"/>
      <c r="L24" s="7"/>
      <c r="M24" s="7">
        <f t="shared" si="2"/>
        <v>0</v>
      </c>
      <c r="N24" s="7"/>
      <c r="O24" s="7"/>
      <c r="P24">
        <f t="shared" si="3"/>
        <v>0</v>
      </c>
    </row>
    <row r="25" spans="1:16" x14ac:dyDescent="0.35">
      <c r="A25" s="22" t="s">
        <v>10</v>
      </c>
      <c r="B25" s="23">
        <v>2021</v>
      </c>
      <c r="C25" s="24" t="s">
        <v>19</v>
      </c>
      <c r="D25" s="24">
        <v>50</v>
      </c>
      <c r="E25" s="25">
        <v>48</v>
      </c>
      <c r="F25" s="30">
        <f t="shared" si="4"/>
        <v>2400</v>
      </c>
      <c r="G25" s="40"/>
      <c r="H25" s="13">
        <f t="shared" si="1"/>
        <v>48</v>
      </c>
      <c r="I25" s="13"/>
      <c r="J25" s="8"/>
      <c r="K25" s="8"/>
      <c r="L25" s="7"/>
      <c r="M25" s="7">
        <f t="shared" si="2"/>
        <v>0</v>
      </c>
      <c r="N25" s="7"/>
      <c r="O25" s="7"/>
      <c r="P25">
        <f t="shared" si="3"/>
        <v>0</v>
      </c>
    </row>
    <row r="26" spans="1:16" x14ac:dyDescent="0.35">
      <c r="G26" s="41"/>
      <c r="H26" s="13">
        <f t="shared" si="1"/>
        <v>0</v>
      </c>
      <c r="M26" s="7">
        <f t="shared" si="2"/>
        <v>0</v>
      </c>
      <c r="P26">
        <f t="shared" si="3"/>
        <v>0</v>
      </c>
    </row>
    <row r="27" spans="1:16" x14ac:dyDescent="0.35">
      <c r="A27" s="14" t="s">
        <v>27</v>
      </c>
      <c r="B27" s="4">
        <v>2022</v>
      </c>
      <c r="C27" s="3" t="s">
        <v>19</v>
      </c>
      <c r="D27" s="3">
        <v>89</v>
      </c>
      <c r="E27" s="16">
        <v>300</v>
      </c>
      <c r="F27" s="30">
        <f t="shared" ref="F27:F36" si="6">D27*E27</f>
        <v>26700</v>
      </c>
      <c r="G27" s="40"/>
      <c r="H27" s="13">
        <f t="shared" si="1"/>
        <v>300</v>
      </c>
      <c r="I27" s="13"/>
      <c r="J27" s="8"/>
      <c r="K27" s="8"/>
      <c r="L27" s="7"/>
      <c r="M27" s="7">
        <f t="shared" si="2"/>
        <v>0</v>
      </c>
      <c r="N27" s="7"/>
      <c r="O27" s="7"/>
      <c r="P27">
        <f t="shared" si="3"/>
        <v>0</v>
      </c>
    </row>
    <row r="28" spans="1:16" x14ac:dyDescent="0.35">
      <c r="A28" s="22" t="s">
        <v>27</v>
      </c>
      <c r="B28" s="23">
        <v>2021</v>
      </c>
      <c r="C28" s="24" t="s">
        <v>19</v>
      </c>
      <c r="D28" s="24">
        <v>62</v>
      </c>
      <c r="E28" s="25">
        <v>120</v>
      </c>
      <c r="F28" s="30">
        <f t="shared" si="6"/>
        <v>7440</v>
      </c>
      <c r="G28" s="40"/>
      <c r="H28" s="13">
        <f t="shared" si="1"/>
        <v>120</v>
      </c>
      <c r="I28" s="13"/>
      <c r="J28" s="8"/>
      <c r="K28" s="8"/>
      <c r="L28" s="7"/>
      <c r="M28" s="7">
        <f t="shared" si="2"/>
        <v>0</v>
      </c>
      <c r="N28" s="7"/>
      <c r="O28" s="7"/>
      <c r="P28">
        <f t="shared" si="3"/>
        <v>0</v>
      </c>
    </row>
    <row r="29" spans="1:16" x14ac:dyDescent="0.35">
      <c r="A29" s="22" t="s">
        <v>17</v>
      </c>
      <c r="B29" s="23">
        <v>2021</v>
      </c>
      <c r="C29" s="24" t="s">
        <v>19</v>
      </c>
      <c r="D29" s="24">
        <v>335</v>
      </c>
      <c r="E29" s="25">
        <v>48</v>
      </c>
      <c r="F29" s="30">
        <f>D29*E29</f>
        <v>16080</v>
      </c>
      <c r="G29" s="40"/>
      <c r="H29" s="13">
        <f t="shared" si="1"/>
        <v>48</v>
      </c>
      <c r="I29" s="13"/>
      <c r="J29" s="8"/>
      <c r="K29" s="8"/>
      <c r="L29" s="7"/>
      <c r="M29" s="7">
        <f t="shared" si="2"/>
        <v>0</v>
      </c>
      <c r="N29" s="7"/>
      <c r="O29" s="7"/>
      <c r="P29">
        <f t="shared" si="3"/>
        <v>0</v>
      </c>
    </row>
    <row r="30" spans="1:16" x14ac:dyDescent="0.35">
      <c r="A30" s="22" t="s">
        <v>9</v>
      </c>
      <c r="B30" s="23">
        <v>2021</v>
      </c>
      <c r="C30" s="24" t="s">
        <v>19</v>
      </c>
      <c r="D30" s="24">
        <v>74</v>
      </c>
      <c r="E30" s="25">
        <v>18</v>
      </c>
      <c r="F30" s="30">
        <f>D30*E30</f>
        <v>1332</v>
      </c>
      <c r="G30" s="40"/>
      <c r="H30" s="13">
        <f t="shared" si="1"/>
        <v>18</v>
      </c>
      <c r="I30" s="13"/>
      <c r="J30" s="8"/>
      <c r="K30" s="8"/>
      <c r="L30" s="7"/>
      <c r="M30" s="7">
        <f t="shared" si="2"/>
        <v>0</v>
      </c>
      <c r="N30" s="7"/>
      <c r="O30" s="7"/>
      <c r="P30">
        <f t="shared" si="3"/>
        <v>0</v>
      </c>
    </row>
    <row r="31" spans="1:16" x14ac:dyDescent="0.35">
      <c r="A31" s="22" t="s">
        <v>8</v>
      </c>
      <c r="B31" s="23">
        <v>2021</v>
      </c>
      <c r="C31" s="24" t="s">
        <v>19</v>
      </c>
      <c r="D31" s="24">
        <v>74</v>
      </c>
      <c r="E31" s="25">
        <v>12</v>
      </c>
      <c r="F31" s="30">
        <f t="shared" si="6"/>
        <v>888</v>
      </c>
      <c r="G31" s="40">
        <v>12</v>
      </c>
      <c r="H31" s="13">
        <f t="shared" si="1"/>
        <v>0</v>
      </c>
      <c r="I31" s="13"/>
      <c r="J31" s="8"/>
      <c r="K31" s="8"/>
      <c r="L31" s="7"/>
      <c r="M31" s="7">
        <f t="shared" si="2"/>
        <v>0</v>
      </c>
      <c r="N31" s="7"/>
      <c r="O31" s="7"/>
      <c r="P31">
        <f t="shared" si="3"/>
        <v>888</v>
      </c>
    </row>
    <row r="32" spans="1:16" x14ac:dyDescent="0.35">
      <c r="A32" s="14" t="s">
        <v>23</v>
      </c>
      <c r="B32" s="4">
        <v>2022</v>
      </c>
      <c r="C32" s="3" t="s">
        <v>19</v>
      </c>
      <c r="D32" s="3">
        <v>239</v>
      </c>
      <c r="E32" s="16">
        <v>280</v>
      </c>
      <c r="F32" s="30">
        <f>D32*E32</f>
        <v>66920</v>
      </c>
      <c r="G32" s="40"/>
      <c r="H32" s="13">
        <f t="shared" si="1"/>
        <v>280</v>
      </c>
      <c r="I32" s="13"/>
      <c r="J32" s="8"/>
      <c r="K32" s="8"/>
      <c r="L32" s="7"/>
      <c r="M32" s="7">
        <f t="shared" si="2"/>
        <v>0</v>
      </c>
      <c r="N32" s="7"/>
      <c r="O32" s="7"/>
      <c r="P32">
        <f t="shared" si="3"/>
        <v>0</v>
      </c>
    </row>
    <row r="33" spans="1:16" x14ac:dyDescent="0.35">
      <c r="A33" s="22" t="s">
        <v>25</v>
      </c>
      <c r="B33" s="23">
        <v>2020</v>
      </c>
      <c r="C33" s="24" t="s">
        <v>19</v>
      </c>
      <c r="D33" s="24">
        <v>135</v>
      </c>
      <c r="E33" s="25">
        <v>6</v>
      </c>
      <c r="F33" s="30">
        <f t="shared" si="6"/>
        <v>810</v>
      </c>
      <c r="G33" s="40">
        <v>6</v>
      </c>
      <c r="H33" s="13">
        <f t="shared" si="1"/>
        <v>0</v>
      </c>
      <c r="I33" s="13"/>
      <c r="J33" s="8"/>
      <c r="K33" s="8"/>
      <c r="L33" s="7"/>
      <c r="M33" s="7">
        <f t="shared" si="2"/>
        <v>0</v>
      </c>
      <c r="N33" s="7"/>
      <c r="O33" s="7"/>
      <c r="P33">
        <f t="shared" si="3"/>
        <v>810</v>
      </c>
    </row>
    <row r="34" spans="1:16" x14ac:dyDescent="0.35">
      <c r="A34" s="14" t="s">
        <v>18</v>
      </c>
      <c r="B34" s="4">
        <v>2022</v>
      </c>
      <c r="C34" s="3" t="s">
        <v>19</v>
      </c>
      <c r="D34" s="3">
        <v>269</v>
      </c>
      <c r="E34" s="16">
        <v>240</v>
      </c>
      <c r="F34" s="30">
        <f t="shared" si="6"/>
        <v>64560</v>
      </c>
      <c r="G34" s="40"/>
      <c r="H34" s="13">
        <f t="shared" si="1"/>
        <v>240</v>
      </c>
      <c r="I34" s="13"/>
      <c r="J34" s="8"/>
      <c r="K34" s="8"/>
      <c r="L34" s="7"/>
      <c r="M34" s="7">
        <f t="shared" si="2"/>
        <v>0</v>
      </c>
      <c r="N34" s="7"/>
      <c r="O34" s="7"/>
      <c r="P34">
        <f t="shared" si="3"/>
        <v>0</v>
      </c>
    </row>
    <row r="35" spans="1:16" x14ac:dyDescent="0.35">
      <c r="A35" s="22" t="s">
        <v>42</v>
      </c>
      <c r="B35" s="26">
        <v>2021</v>
      </c>
      <c r="C35" s="24" t="s">
        <v>19</v>
      </c>
      <c r="D35" s="24">
        <v>275</v>
      </c>
      <c r="E35" s="27">
        <v>114</v>
      </c>
      <c r="F35" s="30">
        <f t="shared" si="6"/>
        <v>31350</v>
      </c>
      <c r="G35" s="42"/>
      <c r="H35" s="13">
        <f t="shared" si="1"/>
        <v>114</v>
      </c>
      <c r="I35" s="13"/>
      <c r="J35" s="8"/>
      <c r="K35" s="8"/>
      <c r="L35" s="7"/>
      <c r="M35" s="7">
        <f t="shared" si="2"/>
        <v>0</v>
      </c>
      <c r="N35" s="7"/>
      <c r="O35" s="7"/>
      <c r="P35">
        <f t="shared" si="3"/>
        <v>0</v>
      </c>
    </row>
    <row r="36" spans="1:16" x14ac:dyDescent="0.35">
      <c r="A36" s="14" t="s">
        <v>18</v>
      </c>
      <c r="B36" s="28">
        <v>2020</v>
      </c>
      <c r="C36" s="3" t="s">
        <v>19</v>
      </c>
      <c r="D36" s="3">
        <v>190</v>
      </c>
      <c r="E36" s="13">
        <v>18</v>
      </c>
      <c r="F36" s="30">
        <f t="shared" si="6"/>
        <v>3420</v>
      </c>
      <c r="G36" s="42"/>
      <c r="H36" s="13">
        <f t="shared" si="1"/>
        <v>18</v>
      </c>
      <c r="I36" s="13"/>
      <c r="J36" s="8"/>
      <c r="K36" s="8"/>
      <c r="L36" s="7"/>
      <c r="M36" s="7">
        <f t="shared" si="2"/>
        <v>0</v>
      </c>
      <c r="N36" s="7"/>
      <c r="O36" s="7"/>
      <c r="P36">
        <f t="shared" si="3"/>
        <v>0</v>
      </c>
    </row>
    <row r="37" spans="1:16" x14ac:dyDescent="0.35">
      <c r="A37" s="18"/>
      <c r="B37" s="19"/>
      <c r="D37" s="57" t="s">
        <v>39</v>
      </c>
      <c r="E37" s="58"/>
      <c r="F37" s="31">
        <f>SUM(F16:F36)</f>
        <v>244868</v>
      </c>
      <c r="G37" s="43">
        <f>P37</f>
        <v>14562</v>
      </c>
      <c r="H37" s="21" t="s">
        <v>53</v>
      </c>
      <c r="I37" s="21"/>
      <c r="J37" s="36">
        <f t="shared" ref="J37:O37" si="7">J16*18+J8*22+J9*22+J11*50+J12*50+J13*124+J14*99+J27*89+J28*62+J10*25+J25*50+J30*74+J20*61+J31*74+J24*53+J21*199+J33*135+J32*239+J18*41+J19*41+J29*335+J34*269+J35*275+J36*190</f>
        <v>0</v>
      </c>
      <c r="K37" s="36">
        <f t="shared" si="7"/>
        <v>0</v>
      </c>
      <c r="L37" s="21">
        <f t="shared" si="7"/>
        <v>0</v>
      </c>
      <c r="M37" s="21">
        <f t="shared" si="7"/>
        <v>0</v>
      </c>
      <c r="N37" s="21">
        <f t="shared" si="7"/>
        <v>0</v>
      </c>
      <c r="O37" s="21">
        <f t="shared" si="7"/>
        <v>0</v>
      </c>
      <c r="P37">
        <f>SUM(P11:P36)</f>
        <v>14562</v>
      </c>
    </row>
    <row r="38" spans="1:16" x14ac:dyDescent="0.35">
      <c r="A38" s="29" t="s">
        <v>45</v>
      </c>
      <c r="B38" s="19"/>
      <c r="C38" s="20"/>
      <c r="D38" s="20"/>
      <c r="E38" s="12"/>
      <c r="F38" s="12"/>
    </row>
    <row r="39" spans="1:16" x14ac:dyDescent="0.35">
      <c r="A39" s="18"/>
      <c r="B39" s="19"/>
      <c r="C39" s="20"/>
      <c r="D39" s="20"/>
      <c r="E39" s="12"/>
      <c r="F39" s="12"/>
    </row>
    <row r="40" spans="1:16" x14ac:dyDescent="0.35">
      <c r="A40" s="18"/>
      <c r="B40" s="19"/>
      <c r="C40" s="20"/>
      <c r="D40" s="20"/>
      <c r="E40" s="12"/>
      <c r="F40" s="12"/>
    </row>
    <row r="42" spans="1:16" x14ac:dyDescent="0.35">
      <c r="A42" s="15" t="s">
        <v>46</v>
      </c>
      <c r="J42" s="56" t="s">
        <v>40</v>
      </c>
      <c r="K42" s="56"/>
      <c r="L42" s="56"/>
      <c r="M42" s="56"/>
      <c r="N42" s="56"/>
      <c r="O42" s="56"/>
    </row>
    <row r="43" spans="1:16" ht="14.5" customHeight="1" x14ac:dyDescent="0.35">
      <c r="A43" s="49" t="s">
        <v>0</v>
      </c>
      <c r="B43" s="50" t="s">
        <v>1</v>
      </c>
      <c r="C43" s="49" t="s">
        <v>2</v>
      </c>
      <c r="D43" s="49" t="s">
        <v>38</v>
      </c>
      <c r="E43" s="49" t="s">
        <v>20</v>
      </c>
      <c r="F43" s="1"/>
      <c r="G43" s="49" t="s">
        <v>48</v>
      </c>
      <c r="H43" s="46" t="s">
        <v>37</v>
      </c>
      <c r="I43" s="32"/>
      <c r="J43" s="54" t="s">
        <v>54</v>
      </c>
      <c r="K43" s="47" t="s">
        <v>55</v>
      </c>
      <c r="L43" s="47" t="s">
        <v>49</v>
      </c>
      <c r="M43" s="47" t="s">
        <v>50</v>
      </c>
      <c r="N43" s="46" t="s">
        <v>43</v>
      </c>
      <c r="O43" s="46" t="s">
        <v>44</v>
      </c>
    </row>
    <row r="44" spans="1:16" x14ac:dyDescent="0.35">
      <c r="A44" s="52"/>
      <c r="B44" s="53"/>
      <c r="C44" s="52"/>
      <c r="D44" s="52"/>
      <c r="E44" s="52"/>
      <c r="F44" s="9"/>
      <c r="G44" s="52"/>
      <c r="H44" s="47"/>
      <c r="I44" s="33"/>
      <c r="J44" s="60"/>
      <c r="K44" s="48"/>
      <c r="L44" s="48"/>
      <c r="M44" s="48"/>
      <c r="N44" s="47"/>
      <c r="O44" s="47"/>
    </row>
    <row r="45" spans="1:16" x14ac:dyDescent="0.35">
      <c r="A45" s="14" t="s">
        <v>3</v>
      </c>
      <c r="B45" s="10">
        <v>2021</v>
      </c>
      <c r="C45" s="1" t="s">
        <v>4</v>
      </c>
      <c r="D45" s="1">
        <v>15</v>
      </c>
      <c r="E45" s="1">
        <v>180</v>
      </c>
      <c r="F45" s="37">
        <f>D45*E45</f>
        <v>2700</v>
      </c>
      <c r="G45" s="7"/>
      <c r="H45" s="13">
        <f>E45-G45</f>
        <v>180</v>
      </c>
      <c r="I45" s="34">
        <f>H45*D45</f>
        <v>2700</v>
      </c>
      <c r="J45" s="44"/>
      <c r="K45" s="8">
        <f>H45-J45</f>
        <v>180</v>
      </c>
      <c r="L45" s="7"/>
      <c r="M45" s="7"/>
      <c r="N45" s="7"/>
      <c r="O45" s="7"/>
      <c r="P45">
        <f>D45*J45</f>
        <v>0</v>
      </c>
    </row>
    <row r="46" spans="1:16" x14ac:dyDescent="0.35">
      <c r="A46" s="14" t="s">
        <v>3</v>
      </c>
      <c r="B46" s="10">
        <v>2022</v>
      </c>
      <c r="C46" s="1" t="s">
        <v>4</v>
      </c>
      <c r="D46" s="1">
        <v>15</v>
      </c>
      <c r="E46" s="1">
        <v>1260</v>
      </c>
      <c r="F46" s="37">
        <f t="shared" ref="F46:F73" si="8">D46*E46</f>
        <v>18900</v>
      </c>
      <c r="G46" s="7">
        <v>60</v>
      </c>
      <c r="H46" s="13">
        <f t="shared" ref="H46:H75" si="9">E46-G46</f>
        <v>1200</v>
      </c>
      <c r="I46" s="34">
        <f t="shared" ref="I46:I75" si="10">H46*D46</f>
        <v>18000</v>
      </c>
      <c r="J46" s="44"/>
      <c r="K46" s="8">
        <f t="shared" ref="K46:K73" si="11">H46-J46</f>
        <v>1200</v>
      </c>
      <c r="L46" s="7"/>
      <c r="M46" s="7"/>
      <c r="N46" s="7"/>
      <c r="O46" s="7"/>
      <c r="P46">
        <f t="shared" ref="P46:P73" si="12">D46*J46</f>
        <v>0</v>
      </c>
    </row>
    <row r="47" spans="1:16" x14ac:dyDescent="0.35">
      <c r="A47" s="14"/>
      <c r="B47" s="10"/>
      <c r="C47" s="1"/>
      <c r="D47" s="1"/>
      <c r="E47" s="1"/>
      <c r="F47" s="37">
        <f t="shared" si="8"/>
        <v>0</v>
      </c>
      <c r="G47" s="7"/>
      <c r="H47" s="13"/>
      <c r="I47" s="34"/>
      <c r="J47" s="44"/>
      <c r="K47" s="8">
        <f t="shared" si="11"/>
        <v>0</v>
      </c>
      <c r="L47" s="7"/>
      <c r="M47" s="7"/>
      <c r="N47" s="7"/>
      <c r="O47" s="7"/>
      <c r="P47">
        <f t="shared" si="12"/>
        <v>0</v>
      </c>
    </row>
    <row r="48" spans="1:16" x14ac:dyDescent="0.35">
      <c r="A48" s="14" t="s">
        <v>6</v>
      </c>
      <c r="B48" s="8">
        <v>2022</v>
      </c>
      <c r="C48" s="7" t="s">
        <v>4</v>
      </c>
      <c r="D48" s="7">
        <v>18</v>
      </c>
      <c r="E48" s="7">
        <v>600</v>
      </c>
      <c r="F48" s="37">
        <f t="shared" si="8"/>
        <v>10800</v>
      </c>
      <c r="G48" s="7">
        <v>180</v>
      </c>
      <c r="H48" s="13">
        <f t="shared" ref="H48:H56" si="13">E48-G48</f>
        <v>420</v>
      </c>
      <c r="I48" s="34">
        <f t="shared" ref="I48:I56" si="14">H48*D48</f>
        <v>7560</v>
      </c>
      <c r="J48" s="44"/>
      <c r="K48" s="8">
        <f t="shared" si="11"/>
        <v>420</v>
      </c>
      <c r="L48" s="7"/>
      <c r="M48" s="7"/>
      <c r="N48" s="7"/>
      <c r="O48" s="7"/>
      <c r="P48">
        <f t="shared" si="12"/>
        <v>0</v>
      </c>
    </row>
    <row r="49" spans="1:16" x14ac:dyDescent="0.35">
      <c r="A49" s="14" t="s">
        <v>7</v>
      </c>
      <c r="B49" s="8">
        <v>2022</v>
      </c>
      <c r="C49" s="7" t="s">
        <v>4</v>
      </c>
      <c r="D49" s="7">
        <v>46</v>
      </c>
      <c r="E49" s="7">
        <v>160</v>
      </c>
      <c r="F49" s="37">
        <f t="shared" si="8"/>
        <v>7360</v>
      </c>
      <c r="G49" s="7">
        <v>36</v>
      </c>
      <c r="H49" s="13">
        <f t="shared" si="13"/>
        <v>124</v>
      </c>
      <c r="I49" s="34">
        <f t="shared" si="14"/>
        <v>5704</v>
      </c>
      <c r="J49" s="44"/>
      <c r="K49" s="8">
        <f t="shared" si="11"/>
        <v>124</v>
      </c>
      <c r="L49" s="7"/>
      <c r="M49" s="7"/>
      <c r="N49" s="7"/>
      <c r="O49" s="7"/>
      <c r="P49">
        <f t="shared" si="12"/>
        <v>0</v>
      </c>
    </row>
    <row r="50" spans="1:16" x14ac:dyDescent="0.35">
      <c r="A50" s="14" t="s">
        <v>12</v>
      </c>
      <c r="B50" s="8">
        <v>2022</v>
      </c>
      <c r="C50" s="7" t="s">
        <v>4</v>
      </c>
      <c r="D50" s="7">
        <v>77</v>
      </c>
      <c r="E50" s="7">
        <v>204</v>
      </c>
      <c r="F50" s="37">
        <f t="shared" si="8"/>
        <v>15708</v>
      </c>
      <c r="G50" s="7"/>
      <c r="H50" s="13">
        <f t="shared" si="13"/>
        <v>204</v>
      </c>
      <c r="I50" s="34">
        <f t="shared" si="14"/>
        <v>15708</v>
      </c>
      <c r="J50" s="44"/>
      <c r="K50" s="8">
        <f t="shared" si="11"/>
        <v>204</v>
      </c>
      <c r="L50" s="7"/>
      <c r="M50" s="7"/>
      <c r="N50" s="7"/>
      <c r="O50" s="7"/>
      <c r="P50">
        <f t="shared" si="12"/>
        <v>0</v>
      </c>
    </row>
    <row r="51" spans="1:16" x14ac:dyDescent="0.35">
      <c r="A51" s="14" t="s">
        <v>13</v>
      </c>
      <c r="B51" s="8">
        <v>2022</v>
      </c>
      <c r="C51" s="7" t="s">
        <v>4</v>
      </c>
      <c r="D51" s="7">
        <v>77</v>
      </c>
      <c r="E51" s="7">
        <v>240</v>
      </c>
      <c r="F51" s="37">
        <f t="shared" si="8"/>
        <v>18480</v>
      </c>
      <c r="G51" s="7">
        <v>36</v>
      </c>
      <c r="H51" s="13">
        <f t="shared" si="13"/>
        <v>204</v>
      </c>
      <c r="I51" s="34">
        <f t="shared" si="14"/>
        <v>15708</v>
      </c>
      <c r="J51" s="44"/>
      <c r="K51" s="8">
        <f t="shared" si="11"/>
        <v>204</v>
      </c>
      <c r="L51" s="7"/>
      <c r="M51" s="7"/>
      <c r="N51" s="7"/>
      <c r="O51" s="7"/>
      <c r="P51">
        <f t="shared" si="12"/>
        <v>0</v>
      </c>
    </row>
    <row r="52" spans="1:16" x14ac:dyDescent="0.35">
      <c r="A52" s="14" t="s">
        <v>13</v>
      </c>
      <c r="B52" s="8">
        <v>2021</v>
      </c>
      <c r="C52" s="7" t="s">
        <v>4</v>
      </c>
      <c r="D52" s="7">
        <v>77</v>
      </c>
      <c r="E52" s="7">
        <v>120</v>
      </c>
      <c r="F52" s="37">
        <f t="shared" si="8"/>
        <v>9240</v>
      </c>
      <c r="G52" s="7"/>
      <c r="H52" s="13">
        <f t="shared" si="13"/>
        <v>120</v>
      </c>
      <c r="I52" s="34">
        <f t="shared" si="14"/>
        <v>9240</v>
      </c>
      <c r="J52" s="44"/>
      <c r="K52" s="8">
        <f t="shared" si="11"/>
        <v>120</v>
      </c>
      <c r="L52" s="7"/>
      <c r="M52" s="7"/>
      <c r="N52" s="7"/>
      <c r="O52" s="7"/>
      <c r="P52">
        <f t="shared" si="12"/>
        <v>0</v>
      </c>
    </row>
    <row r="53" spans="1:16" x14ac:dyDescent="0.35">
      <c r="A53" s="14" t="s">
        <v>34</v>
      </c>
      <c r="B53" s="8">
        <v>2022</v>
      </c>
      <c r="C53" s="7" t="s">
        <v>4</v>
      </c>
      <c r="D53" s="7">
        <v>77</v>
      </c>
      <c r="E53" s="7">
        <v>96</v>
      </c>
      <c r="F53" s="37">
        <f t="shared" si="8"/>
        <v>7392</v>
      </c>
      <c r="G53" s="7"/>
      <c r="H53" s="13">
        <f t="shared" si="13"/>
        <v>96</v>
      </c>
      <c r="I53" s="34">
        <f t="shared" si="14"/>
        <v>7392</v>
      </c>
      <c r="J53" s="44"/>
      <c r="K53" s="8">
        <f t="shared" si="11"/>
        <v>96</v>
      </c>
      <c r="L53" s="7"/>
      <c r="M53" s="7"/>
      <c r="N53" s="7"/>
      <c r="O53" s="7"/>
      <c r="P53">
        <f t="shared" si="12"/>
        <v>0</v>
      </c>
    </row>
    <row r="54" spans="1:16" x14ac:dyDescent="0.35">
      <c r="A54" s="6" t="s">
        <v>35</v>
      </c>
      <c r="B54" s="8">
        <v>2022</v>
      </c>
      <c r="C54" s="7" t="s">
        <v>5</v>
      </c>
      <c r="D54" s="7">
        <v>77</v>
      </c>
      <c r="E54" s="7">
        <v>180</v>
      </c>
      <c r="F54" s="37">
        <f t="shared" si="8"/>
        <v>13860</v>
      </c>
      <c r="G54" s="7"/>
      <c r="H54" s="13">
        <f t="shared" si="13"/>
        <v>180</v>
      </c>
      <c r="I54" s="34">
        <f t="shared" si="14"/>
        <v>13860</v>
      </c>
      <c r="J54" s="44"/>
      <c r="K54" s="8">
        <f t="shared" si="11"/>
        <v>180</v>
      </c>
      <c r="L54" s="7"/>
      <c r="M54" s="7"/>
      <c r="N54" s="7"/>
      <c r="O54" s="7"/>
      <c r="P54">
        <f t="shared" si="12"/>
        <v>0</v>
      </c>
    </row>
    <row r="55" spans="1:16" x14ac:dyDescent="0.35">
      <c r="A55" s="14" t="s">
        <v>10</v>
      </c>
      <c r="B55" s="8">
        <v>2022</v>
      </c>
      <c r="C55" s="7" t="s">
        <v>4</v>
      </c>
      <c r="D55" s="7">
        <v>39</v>
      </c>
      <c r="E55" s="7">
        <v>180</v>
      </c>
      <c r="F55" s="37">
        <f t="shared" si="8"/>
        <v>7020</v>
      </c>
      <c r="G55" s="7">
        <v>36</v>
      </c>
      <c r="H55" s="13">
        <f t="shared" si="13"/>
        <v>144</v>
      </c>
      <c r="I55" s="34">
        <f t="shared" si="14"/>
        <v>5616</v>
      </c>
      <c r="J55" s="44"/>
      <c r="K55" s="8">
        <f t="shared" si="11"/>
        <v>144</v>
      </c>
      <c r="L55" s="7"/>
      <c r="M55" s="7"/>
      <c r="N55" s="7"/>
      <c r="O55" s="7"/>
      <c r="P55">
        <f t="shared" si="12"/>
        <v>0</v>
      </c>
    </row>
    <row r="56" spans="1:16" x14ac:dyDescent="0.35">
      <c r="A56" s="14" t="s">
        <v>30</v>
      </c>
      <c r="B56" s="8">
        <v>2022</v>
      </c>
      <c r="C56" s="7" t="s">
        <v>4</v>
      </c>
      <c r="D56" s="7">
        <v>37</v>
      </c>
      <c r="E56" s="7">
        <v>240</v>
      </c>
      <c r="F56" s="37">
        <f t="shared" si="8"/>
        <v>8880</v>
      </c>
      <c r="G56" s="7"/>
      <c r="H56" s="13">
        <f t="shared" si="13"/>
        <v>240</v>
      </c>
      <c r="I56" s="34">
        <f t="shared" si="14"/>
        <v>8880</v>
      </c>
      <c r="J56" s="44"/>
      <c r="K56" s="8">
        <f t="shared" si="11"/>
        <v>240</v>
      </c>
      <c r="L56" s="7"/>
      <c r="M56" s="7"/>
      <c r="N56" s="7"/>
      <c r="O56" s="7"/>
      <c r="P56">
        <f t="shared" si="12"/>
        <v>0</v>
      </c>
    </row>
    <row r="57" spans="1:16" x14ac:dyDescent="0.35">
      <c r="F57" s="37">
        <f t="shared" si="8"/>
        <v>0</v>
      </c>
      <c r="J57" s="44"/>
      <c r="K57" s="8">
        <f t="shared" si="11"/>
        <v>0</v>
      </c>
      <c r="P57">
        <f t="shared" si="12"/>
        <v>0</v>
      </c>
    </row>
    <row r="58" spans="1:16" x14ac:dyDescent="0.35">
      <c r="A58" s="14" t="s">
        <v>32</v>
      </c>
      <c r="B58" s="8">
        <v>2022</v>
      </c>
      <c r="C58" s="7" t="s">
        <v>4</v>
      </c>
      <c r="D58" s="7">
        <v>17</v>
      </c>
      <c r="E58" s="7">
        <v>180</v>
      </c>
      <c r="F58" s="37">
        <f t="shared" si="8"/>
        <v>3060</v>
      </c>
      <c r="G58" s="7">
        <v>180</v>
      </c>
      <c r="H58" s="13">
        <f>E58-G58</f>
        <v>0</v>
      </c>
      <c r="I58" s="34">
        <f>H58*D58</f>
        <v>0</v>
      </c>
      <c r="J58" s="44"/>
      <c r="K58" s="8">
        <f t="shared" si="11"/>
        <v>0</v>
      </c>
      <c r="L58" s="7"/>
      <c r="M58" s="7"/>
      <c r="N58" s="7"/>
      <c r="O58" s="7"/>
      <c r="P58">
        <f t="shared" si="12"/>
        <v>0</v>
      </c>
    </row>
    <row r="59" spans="1:16" x14ac:dyDescent="0.35">
      <c r="A59" s="6" t="s">
        <v>27</v>
      </c>
      <c r="B59" s="8">
        <v>2022</v>
      </c>
      <c r="C59" s="7" t="s">
        <v>5</v>
      </c>
      <c r="D59" s="7">
        <v>77</v>
      </c>
      <c r="E59" s="7">
        <v>600</v>
      </c>
      <c r="F59" s="37">
        <f t="shared" si="8"/>
        <v>46200</v>
      </c>
      <c r="G59" s="7"/>
      <c r="H59" s="13">
        <f>E59-G59</f>
        <v>600</v>
      </c>
      <c r="I59" s="34">
        <f>H59*D59</f>
        <v>46200</v>
      </c>
      <c r="J59" s="44" t="s">
        <v>53</v>
      </c>
      <c r="K59" s="8">
        <v>600</v>
      </c>
      <c r="L59" s="7"/>
      <c r="M59" s="7"/>
      <c r="N59" s="7"/>
      <c r="O59" s="7"/>
      <c r="P59">
        <v>0</v>
      </c>
    </row>
    <row r="60" spans="1:16" x14ac:dyDescent="0.35">
      <c r="A60" s="14" t="s">
        <v>14</v>
      </c>
      <c r="B60" s="8">
        <v>2022</v>
      </c>
      <c r="C60" s="7" t="s">
        <v>5</v>
      </c>
      <c r="D60" s="7">
        <v>145</v>
      </c>
      <c r="E60" s="7">
        <v>48</v>
      </c>
      <c r="F60" s="37">
        <f t="shared" si="8"/>
        <v>6960</v>
      </c>
      <c r="G60" s="7"/>
      <c r="H60" s="13">
        <f>E60-G60</f>
        <v>48</v>
      </c>
      <c r="I60" s="34">
        <f>H60*D60</f>
        <v>6960</v>
      </c>
      <c r="J60" s="44">
        <v>6</v>
      </c>
      <c r="K60" s="8">
        <f t="shared" si="11"/>
        <v>42</v>
      </c>
      <c r="L60" s="7"/>
      <c r="M60" s="7"/>
      <c r="N60" s="7"/>
      <c r="O60" s="7"/>
      <c r="P60">
        <f t="shared" si="12"/>
        <v>870</v>
      </c>
    </row>
    <row r="61" spans="1:16" x14ac:dyDescent="0.35">
      <c r="A61" s="14" t="s">
        <v>17</v>
      </c>
      <c r="B61" s="8">
        <v>2021</v>
      </c>
      <c r="C61" s="7" t="s">
        <v>5</v>
      </c>
      <c r="D61" s="7">
        <v>274</v>
      </c>
      <c r="E61" s="7">
        <v>60</v>
      </c>
      <c r="F61" s="37">
        <f t="shared" si="8"/>
        <v>16440</v>
      </c>
      <c r="G61" s="7"/>
      <c r="H61" s="13">
        <f>E61-G61</f>
        <v>60</v>
      </c>
      <c r="I61" s="34">
        <f>H61*D61</f>
        <v>16440</v>
      </c>
      <c r="J61" s="44"/>
      <c r="K61" s="8">
        <f t="shared" si="11"/>
        <v>60</v>
      </c>
      <c r="L61" s="7"/>
      <c r="M61" s="7"/>
      <c r="N61" s="7"/>
      <c r="O61" s="7"/>
      <c r="P61">
        <f t="shared" si="12"/>
        <v>0</v>
      </c>
    </row>
    <row r="62" spans="1:16" x14ac:dyDescent="0.35">
      <c r="F62" s="37">
        <f t="shared" si="8"/>
        <v>0</v>
      </c>
      <c r="J62" s="44"/>
      <c r="K62" s="8">
        <f t="shared" si="11"/>
        <v>0</v>
      </c>
      <c r="P62">
        <f t="shared" si="12"/>
        <v>0</v>
      </c>
    </row>
    <row r="63" spans="1:16" x14ac:dyDescent="0.35">
      <c r="A63" s="14" t="s">
        <v>33</v>
      </c>
      <c r="B63" s="8">
        <v>2022</v>
      </c>
      <c r="C63" s="7" t="s">
        <v>4</v>
      </c>
      <c r="D63" s="7">
        <v>60</v>
      </c>
      <c r="E63" s="7">
        <v>84</v>
      </c>
      <c r="F63" s="37">
        <f t="shared" si="8"/>
        <v>5040</v>
      </c>
      <c r="G63" s="7"/>
      <c r="H63" s="13">
        <f t="shared" si="9"/>
        <v>84</v>
      </c>
      <c r="I63" s="34">
        <f t="shared" si="10"/>
        <v>5040</v>
      </c>
      <c r="J63" s="44"/>
      <c r="K63" s="8">
        <f t="shared" si="11"/>
        <v>84</v>
      </c>
      <c r="L63" s="7"/>
      <c r="M63" s="7"/>
      <c r="N63" s="7"/>
      <c r="O63" s="7"/>
      <c r="P63">
        <f t="shared" si="12"/>
        <v>0</v>
      </c>
    </row>
    <row r="64" spans="1:16" x14ac:dyDescent="0.35">
      <c r="A64" s="14" t="s">
        <v>8</v>
      </c>
      <c r="B64" s="8">
        <v>2022</v>
      </c>
      <c r="C64" s="7" t="s">
        <v>4</v>
      </c>
      <c r="D64" s="7">
        <v>60</v>
      </c>
      <c r="E64" s="7">
        <v>18</v>
      </c>
      <c r="F64" s="37">
        <f t="shared" si="8"/>
        <v>1080</v>
      </c>
      <c r="G64" s="7"/>
      <c r="H64" s="13">
        <f t="shared" si="9"/>
        <v>18</v>
      </c>
      <c r="I64" s="34">
        <f t="shared" si="10"/>
        <v>1080</v>
      </c>
      <c r="J64" s="44"/>
      <c r="K64" s="8">
        <f t="shared" si="11"/>
        <v>18</v>
      </c>
      <c r="L64" s="7"/>
      <c r="M64" s="7"/>
      <c r="N64" s="7"/>
      <c r="O64" s="7"/>
      <c r="P64">
        <f t="shared" si="12"/>
        <v>0</v>
      </c>
    </row>
    <row r="65" spans="1:16" x14ac:dyDescent="0.35">
      <c r="A65" s="14" t="s">
        <v>9</v>
      </c>
      <c r="B65" s="8">
        <v>2022</v>
      </c>
      <c r="C65" s="7" t="s">
        <v>4</v>
      </c>
      <c r="D65" s="7">
        <v>60</v>
      </c>
      <c r="E65" s="7">
        <v>90</v>
      </c>
      <c r="F65" s="37">
        <f t="shared" si="8"/>
        <v>5400</v>
      </c>
      <c r="G65" s="7">
        <v>36</v>
      </c>
      <c r="H65" s="13">
        <f t="shared" si="9"/>
        <v>54</v>
      </c>
      <c r="I65" s="34">
        <f t="shared" si="10"/>
        <v>3240</v>
      </c>
      <c r="J65" s="44"/>
      <c r="K65" s="8">
        <f t="shared" si="11"/>
        <v>54</v>
      </c>
      <c r="L65" s="7"/>
      <c r="M65" s="7"/>
      <c r="N65" s="7"/>
      <c r="O65" s="7"/>
      <c r="P65">
        <f t="shared" si="12"/>
        <v>0</v>
      </c>
    </row>
    <row r="66" spans="1:16" x14ac:dyDescent="0.35">
      <c r="A66" s="14" t="s">
        <v>9</v>
      </c>
      <c r="B66" s="8">
        <v>2021</v>
      </c>
      <c r="C66" s="7" t="s">
        <v>4</v>
      </c>
      <c r="D66" s="7">
        <v>60</v>
      </c>
      <c r="E66" s="7">
        <v>204</v>
      </c>
      <c r="F66" s="37">
        <f t="shared" si="8"/>
        <v>12240</v>
      </c>
      <c r="G66" s="7"/>
      <c r="H66" s="13">
        <f t="shared" si="9"/>
        <v>204</v>
      </c>
      <c r="I66" s="34">
        <f t="shared" si="10"/>
        <v>12240</v>
      </c>
      <c r="J66" s="44"/>
      <c r="K66" s="8">
        <f t="shared" si="11"/>
        <v>204</v>
      </c>
      <c r="L66" s="7"/>
      <c r="M66" s="7"/>
      <c r="N66" s="7"/>
      <c r="O66" s="7"/>
      <c r="P66">
        <f t="shared" si="12"/>
        <v>0</v>
      </c>
    </row>
    <row r="67" spans="1:16" x14ac:dyDescent="0.35">
      <c r="F67" s="37">
        <f t="shared" si="8"/>
        <v>0</v>
      </c>
      <c r="J67" s="44"/>
      <c r="K67" s="8">
        <f t="shared" si="11"/>
        <v>0</v>
      </c>
      <c r="P67">
        <f t="shared" si="12"/>
        <v>0</v>
      </c>
    </row>
    <row r="68" spans="1:16" x14ac:dyDescent="0.35">
      <c r="A68" s="14" t="s">
        <v>11</v>
      </c>
      <c r="B68" s="8">
        <v>2022</v>
      </c>
      <c r="C68" s="7" t="s">
        <v>4</v>
      </c>
      <c r="D68" s="7">
        <v>60</v>
      </c>
      <c r="E68" s="7">
        <v>48</v>
      </c>
      <c r="F68" s="37">
        <f t="shared" si="8"/>
        <v>2880</v>
      </c>
      <c r="G68" s="7"/>
      <c r="H68" s="13">
        <f t="shared" si="9"/>
        <v>48</v>
      </c>
      <c r="I68" s="34">
        <f t="shared" si="10"/>
        <v>2880</v>
      </c>
      <c r="J68" s="44"/>
      <c r="K68" s="8">
        <f t="shared" si="11"/>
        <v>48</v>
      </c>
      <c r="L68" s="7"/>
      <c r="M68" s="7"/>
      <c r="N68" s="7"/>
      <c r="O68" s="7"/>
      <c r="P68">
        <f t="shared" si="12"/>
        <v>0</v>
      </c>
    </row>
    <row r="69" spans="1:16" x14ac:dyDescent="0.35">
      <c r="A69" s="6" t="s">
        <v>18</v>
      </c>
      <c r="B69" s="8">
        <v>2021</v>
      </c>
      <c r="C69" s="7" t="s">
        <v>5</v>
      </c>
      <c r="D69" s="7">
        <v>227</v>
      </c>
      <c r="E69" s="7">
        <v>48</v>
      </c>
      <c r="F69" s="37">
        <f t="shared" si="8"/>
        <v>10896</v>
      </c>
      <c r="G69" s="7"/>
      <c r="H69" s="13">
        <f>E69-G69</f>
        <v>48</v>
      </c>
      <c r="I69" s="34">
        <f>H69*D69</f>
        <v>10896</v>
      </c>
      <c r="J69" s="44"/>
      <c r="K69" s="8">
        <f t="shared" si="11"/>
        <v>48</v>
      </c>
      <c r="L69" s="7"/>
      <c r="M69" s="7"/>
      <c r="N69" s="7"/>
      <c r="O69" s="7"/>
      <c r="P69">
        <f t="shared" si="12"/>
        <v>0</v>
      </c>
    </row>
    <row r="70" spans="1:16" x14ac:dyDescent="0.35">
      <c r="A70" s="14" t="s">
        <v>18</v>
      </c>
      <c r="B70" s="8">
        <v>2022</v>
      </c>
      <c r="C70" s="7" t="s">
        <v>4</v>
      </c>
      <c r="D70" s="7">
        <v>231</v>
      </c>
      <c r="E70" s="7">
        <v>123</v>
      </c>
      <c r="F70" s="37">
        <f t="shared" si="8"/>
        <v>28413</v>
      </c>
      <c r="G70" s="7">
        <v>6</v>
      </c>
      <c r="H70" s="13">
        <f>E70-G70</f>
        <v>117</v>
      </c>
      <c r="I70" s="34">
        <f>H70*D70</f>
        <v>27027</v>
      </c>
      <c r="J70" s="44"/>
      <c r="K70" s="8">
        <f t="shared" si="11"/>
        <v>117</v>
      </c>
      <c r="L70" s="7"/>
      <c r="M70" s="7"/>
      <c r="N70" s="7"/>
      <c r="O70" s="7"/>
      <c r="P70">
        <f t="shared" si="12"/>
        <v>0</v>
      </c>
    </row>
    <row r="71" spans="1:16" x14ac:dyDescent="0.35">
      <c r="A71" s="14" t="s">
        <v>15</v>
      </c>
      <c r="B71" s="8">
        <v>2022</v>
      </c>
      <c r="C71" s="7" t="s">
        <v>4</v>
      </c>
      <c r="D71" s="7">
        <v>239</v>
      </c>
      <c r="E71" s="7">
        <v>900</v>
      </c>
      <c r="F71" s="37">
        <f t="shared" si="8"/>
        <v>215100</v>
      </c>
      <c r="G71" s="7">
        <v>6</v>
      </c>
      <c r="H71" s="13">
        <f t="shared" si="9"/>
        <v>894</v>
      </c>
      <c r="I71" s="34">
        <f t="shared" si="10"/>
        <v>213666</v>
      </c>
      <c r="J71" s="44"/>
      <c r="K71" s="8">
        <f t="shared" si="11"/>
        <v>894</v>
      </c>
      <c r="L71" s="7"/>
      <c r="M71" s="7"/>
      <c r="N71" s="7"/>
      <c r="O71" s="7"/>
      <c r="P71">
        <f t="shared" si="12"/>
        <v>0</v>
      </c>
    </row>
    <row r="72" spans="1:16" x14ac:dyDescent="0.35">
      <c r="A72" s="14" t="s">
        <v>16</v>
      </c>
      <c r="B72" s="8">
        <v>2022</v>
      </c>
      <c r="C72" s="7" t="s">
        <v>4</v>
      </c>
      <c r="D72" s="7">
        <v>540</v>
      </c>
      <c r="E72" s="7">
        <v>120</v>
      </c>
      <c r="F72" s="37">
        <f t="shared" si="8"/>
        <v>64800</v>
      </c>
      <c r="G72" s="7">
        <v>6</v>
      </c>
      <c r="H72" s="13">
        <f t="shared" si="9"/>
        <v>114</v>
      </c>
      <c r="I72" s="34">
        <f t="shared" si="10"/>
        <v>61560</v>
      </c>
      <c r="J72" s="44"/>
      <c r="K72" s="8">
        <f t="shared" si="11"/>
        <v>114</v>
      </c>
      <c r="L72" s="7"/>
      <c r="M72" s="7"/>
      <c r="N72" s="7"/>
      <c r="O72" s="7"/>
      <c r="P72">
        <f t="shared" si="12"/>
        <v>0</v>
      </c>
    </row>
    <row r="73" spans="1:16" x14ac:dyDescent="0.35">
      <c r="A73" s="14" t="s">
        <v>16</v>
      </c>
      <c r="B73" s="8">
        <v>2021</v>
      </c>
      <c r="C73" s="7" t="s">
        <v>4</v>
      </c>
      <c r="D73" s="7">
        <v>540</v>
      </c>
      <c r="E73" s="7">
        <v>100</v>
      </c>
      <c r="F73" s="37">
        <f t="shared" si="8"/>
        <v>54000</v>
      </c>
      <c r="G73" s="7"/>
      <c r="H73" s="13">
        <f t="shared" si="9"/>
        <v>100</v>
      </c>
      <c r="I73" s="34">
        <f t="shared" si="10"/>
        <v>54000</v>
      </c>
      <c r="J73" s="44">
        <v>9</v>
      </c>
      <c r="K73" s="8">
        <f t="shared" si="11"/>
        <v>91</v>
      </c>
      <c r="L73" s="7"/>
      <c r="M73" s="7"/>
      <c r="N73" s="7"/>
      <c r="O73" s="7"/>
      <c r="P73">
        <f t="shared" si="12"/>
        <v>4860</v>
      </c>
    </row>
    <row r="74" spans="1:16" x14ac:dyDescent="0.35">
      <c r="F74" s="38">
        <f>SUM(F45:F73)</f>
        <v>592849</v>
      </c>
    </row>
    <row r="75" spans="1:16" x14ac:dyDescent="0.35">
      <c r="A75" s="5"/>
      <c r="H75" s="13">
        <f t="shared" si="9"/>
        <v>0</v>
      </c>
      <c r="I75" s="34">
        <f t="shared" si="10"/>
        <v>0</v>
      </c>
      <c r="J75" s="46" t="s">
        <v>54</v>
      </c>
      <c r="K75" s="47" t="s">
        <v>55</v>
      </c>
      <c r="L75" s="47" t="s">
        <v>49</v>
      </c>
      <c r="M75" s="47" t="s">
        <v>50</v>
      </c>
      <c r="N75" s="46" t="s">
        <v>43</v>
      </c>
      <c r="O75" s="46" t="s">
        <v>44</v>
      </c>
      <c r="P75">
        <f>SUM(P45:P74)</f>
        <v>5730</v>
      </c>
    </row>
    <row r="76" spans="1:16" x14ac:dyDescent="0.35">
      <c r="J76" s="47"/>
      <c r="K76" s="48"/>
      <c r="L76" s="48"/>
      <c r="M76" s="48"/>
      <c r="N76" s="47"/>
      <c r="O76" s="47"/>
    </row>
    <row r="77" spans="1:16" x14ac:dyDescent="0.35">
      <c r="J77" s="45">
        <f>P75</f>
        <v>5730</v>
      </c>
    </row>
    <row r="81" spans="7:15" x14ac:dyDescent="0.35">
      <c r="G81" s="59"/>
      <c r="H81" s="57"/>
      <c r="I81" s="35"/>
      <c r="J81" s="36"/>
      <c r="K81" s="36"/>
      <c r="L81" s="21"/>
      <c r="M81" s="21"/>
      <c r="N81" s="21"/>
      <c r="O81" s="21"/>
    </row>
  </sheetData>
  <mergeCells count="36">
    <mergeCell ref="G5:N5"/>
    <mergeCell ref="O6:O7"/>
    <mergeCell ref="D37:E37"/>
    <mergeCell ref="G81:H81"/>
    <mergeCell ref="J6:J7"/>
    <mergeCell ref="K6:K7"/>
    <mergeCell ref="L6:L7"/>
    <mergeCell ref="M6:M7"/>
    <mergeCell ref="N6:N7"/>
    <mergeCell ref="D43:D44"/>
    <mergeCell ref="J42:O42"/>
    <mergeCell ref="J43:J44"/>
    <mergeCell ref="K43:K44"/>
    <mergeCell ref="L43:L44"/>
    <mergeCell ref="M43:M44"/>
    <mergeCell ref="N43:N44"/>
    <mergeCell ref="O43:O44"/>
    <mergeCell ref="G6:G7"/>
    <mergeCell ref="G43:G44"/>
    <mergeCell ref="H43:H44"/>
    <mergeCell ref="H6:H7"/>
    <mergeCell ref="A6:A7"/>
    <mergeCell ref="B6:B7"/>
    <mergeCell ref="C6:C7"/>
    <mergeCell ref="E6:E7"/>
    <mergeCell ref="A43:A44"/>
    <mergeCell ref="B43:B44"/>
    <mergeCell ref="C43:C44"/>
    <mergeCell ref="E43:E44"/>
    <mergeCell ref="D6:D7"/>
    <mergeCell ref="O75:O76"/>
    <mergeCell ref="J75:J76"/>
    <mergeCell ref="K75:K76"/>
    <mergeCell ref="L75:L76"/>
    <mergeCell ref="M75:M76"/>
    <mergeCell ref="N75:N76"/>
  </mergeCells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2024-07-12T13:24:00Z</cp:lastPrinted>
  <dcterms:created xsi:type="dcterms:W3CDTF">2024-06-14T09:25:05Z</dcterms:created>
  <dcterms:modified xsi:type="dcterms:W3CDTF">2024-07-12T13:24:27Z</dcterms:modified>
</cp:coreProperties>
</file>