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SARL ADAMA\03-Etudes\02-CoteDeBeaune\ODG Beaune\Pédologie\Fosses\Analyses de sol\"/>
    </mc:Choice>
  </mc:AlternateContent>
  <xr:revisionPtr revIDLastSave="0" documentId="13_ncr:1_{2A529152-D5D7-44D1-93B1-0539A30291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ama_2024" sheetId="2" r:id="rId1"/>
  </sheets>
  <definedNames>
    <definedName name="_xlnm._FilterDatabase" localSheetId="0" hidden="1">Adama_2024!$A$1:$AA$25</definedName>
    <definedName name="rqt_EXtract_Res_Terres" localSheetId="0">Adama_2024!$A$1:$AA$23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0" i="2" l="1"/>
  <c r="X51" i="2"/>
  <c r="X53" i="2"/>
  <c r="X55" i="2"/>
  <c r="X57" i="2"/>
  <c r="X58" i="2"/>
  <c r="X25" i="2"/>
  <c r="X26" i="2"/>
  <c r="X27" i="2"/>
  <c r="X28" i="2"/>
  <c r="X29" i="2"/>
  <c r="X30" i="2"/>
  <c r="X31" i="2"/>
  <c r="X32" i="2"/>
  <c r="X33" i="2"/>
  <c r="X35" i="2"/>
  <c r="X36" i="2"/>
  <c r="X37" i="2"/>
  <c r="X39" i="2"/>
  <c r="X41" i="2"/>
  <c r="X42" i="2"/>
  <c r="X43" i="2"/>
  <c r="X44" i="2"/>
  <c r="X45" i="2"/>
  <c r="X47" i="2"/>
  <c r="X48" i="2"/>
  <c r="X49" i="2"/>
  <c r="R41" i="2"/>
  <c r="R42" i="2"/>
  <c r="R43" i="2"/>
  <c r="R44" i="2"/>
  <c r="R45" i="2"/>
  <c r="R47" i="2"/>
  <c r="R48" i="2"/>
  <c r="R49" i="2"/>
  <c r="R50" i="2"/>
  <c r="R51" i="2"/>
  <c r="R53" i="2"/>
  <c r="R55" i="2"/>
  <c r="R57" i="2"/>
  <c r="R58" i="2"/>
  <c r="R25" i="2"/>
  <c r="R26" i="2"/>
  <c r="R27" i="2"/>
  <c r="R28" i="2"/>
  <c r="R29" i="2"/>
  <c r="R30" i="2"/>
  <c r="R31" i="2"/>
  <c r="R32" i="2"/>
  <c r="R33" i="2"/>
  <c r="R35" i="2"/>
  <c r="R36" i="2"/>
  <c r="R37" i="2"/>
  <c r="R39" i="2"/>
  <c r="L4" i="2"/>
  <c r="L5" i="2"/>
  <c r="L6" i="2"/>
  <c r="L7" i="2"/>
  <c r="L8" i="2"/>
  <c r="L9" i="2"/>
  <c r="L10" i="2"/>
  <c r="L11" i="2"/>
  <c r="L12" i="2"/>
  <c r="L13" i="2"/>
  <c r="L14" i="2"/>
  <c r="L15" i="2"/>
  <c r="L17" i="2"/>
  <c r="L16" i="2"/>
  <c r="L18" i="2"/>
  <c r="L19" i="2"/>
  <c r="L20" i="2"/>
  <c r="L21" i="2"/>
  <c r="L22" i="2"/>
  <c r="L23" i="2"/>
  <c r="L24" i="2"/>
  <c r="L25" i="2"/>
  <c r="N25" i="2" s="1"/>
  <c r="L26" i="2"/>
  <c r="N26" i="2" s="1"/>
  <c r="L27" i="2"/>
  <c r="N27" i="2" s="1"/>
  <c r="L28" i="2"/>
  <c r="N28" i="2" s="1"/>
  <c r="L29" i="2"/>
  <c r="N29" i="2" s="1"/>
  <c r="L30" i="2"/>
  <c r="N30" i="2" s="1"/>
  <c r="L31" i="2"/>
  <c r="N31" i="2" s="1"/>
  <c r="L32" i="2"/>
  <c r="N32" i="2" s="1"/>
  <c r="L33" i="2"/>
  <c r="N33" i="2" s="1"/>
  <c r="L34" i="2"/>
  <c r="L35" i="2"/>
  <c r="N35" i="2" s="1"/>
  <c r="L36" i="2"/>
  <c r="N36" i="2" s="1"/>
  <c r="L37" i="2"/>
  <c r="N37" i="2" s="1"/>
  <c r="L38" i="2"/>
  <c r="L39" i="2"/>
  <c r="N39" i="2" s="1"/>
  <c r="L40" i="2"/>
  <c r="L41" i="2"/>
  <c r="N41" i="2" s="1"/>
  <c r="L42" i="2"/>
  <c r="N42" i="2" s="1"/>
  <c r="L43" i="2"/>
  <c r="N43" i="2" s="1"/>
  <c r="L44" i="2"/>
  <c r="N44" i="2" s="1"/>
  <c r="L46" i="2"/>
  <c r="L45" i="2"/>
  <c r="N45" i="2" s="1"/>
  <c r="L47" i="2"/>
  <c r="N47" i="2" s="1"/>
  <c r="L48" i="2"/>
  <c r="N48" i="2" s="1"/>
  <c r="L49" i="2"/>
  <c r="N49" i="2" s="1"/>
  <c r="L50" i="2"/>
  <c r="N50" i="2" s="1"/>
  <c r="L51" i="2"/>
  <c r="N51" i="2" s="1"/>
  <c r="L52" i="2"/>
  <c r="L53" i="2"/>
  <c r="N53" i="2" s="1"/>
  <c r="L54" i="2"/>
  <c r="L55" i="2"/>
  <c r="N55" i="2" s="1"/>
  <c r="L56" i="2"/>
  <c r="L57" i="2"/>
  <c r="N57" i="2" s="1"/>
  <c r="L58" i="2"/>
  <c r="N58" i="2" s="1"/>
  <c r="L59" i="2"/>
  <c r="L3" i="2"/>
  <c r="X23" i="2" l="1"/>
  <c r="R23" i="2"/>
  <c r="N23" i="2"/>
  <c r="X21" i="2"/>
  <c r="R21" i="2"/>
  <c r="N21" i="2"/>
  <c r="X20" i="2"/>
  <c r="R20" i="2"/>
  <c r="N20" i="2"/>
  <c r="X19" i="2"/>
  <c r="R19" i="2"/>
  <c r="N19" i="2"/>
  <c r="X18" i="2"/>
  <c r="R18" i="2"/>
  <c r="N18" i="2"/>
  <c r="X16" i="2"/>
  <c r="R16" i="2"/>
  <c r="N16" i="2"/>
  <c r="X14" i="2"/>
  <c r="R14" i="2"/>
  <c r="N14" i="2"/>
  <c r="X13" i="2"/>
  <c r="R13" i="2"/>
  <c r="N13" i="2"/>
  <c r="X11" i="2"/>
  <c r="R11" i="2"/>
  <c r="N11" i="2"/>
  <c r="X10" i="2"/>
  <c r="R10" i="2"/>
  <c r="N10" i="2"/>
  <c r="X8" i="2"/>
  <c r="R8" i="2"/>
  <c r="N8" i="2"/>
  <c r="X7" i="2"/>
  <c r="R7" i="2"/>
  <c r="N7" i="2"/>
  <c r="X5" i="2"/>
  <c r="R5" i="2"/>
  <c r="N5" i="2"/>
  <c r="X3" i="2"/>
  <c r="R3" i="2"/>
  <c r="N3" i="2"/>
</calcChain>
</file>

<file path=xl/sharedStrings.xml><?xml version="1.0" encoding="utf-8"?>
<sst xmlns="http://schemas.openxmlformats.org/spreadsheetml/2006/main" count="468" uniqueCount="151">
  <si>
    <t>Indice de battance</t>
  </si>
  <si>
    <t>MgO</t>
  </si>
  <si>
    <t>CaO</t>
  </si>
  <si>
    <t>CEC</t>
  </si>
  <si>
    <t>Phosphore</t>
  </si>
  <si>
    <t>Argile</t>
  </si>
  <si>
    <t xml:space="preserve">Sables grossiers </t>
  </si>
  <si>
    <t>Sables fins</t>
  </si>
  <si>
    <t>Limons grossiers</t>
  </si>
  <si>
    <t>Limons fins</t>
  </si>
  <si>
    <t>Calcaire actif</t>
  </si>
  <si>
    <t>Calcaire total</t>
  </si>
  <si>
    <t>C/N</t>
  </si>
  <si>
    <t>g/kg</t>
  </si>
  <si>
    <t>cmol+/kg</t>
  </si>
  <si>
    <t>%</t>
  </si>
  <si>
    <t xml:space="preserve">mg/kg </t>
  </si>
  <si>
    <t>Fosses</t>
  </si>
  <si>
    <t>Profondeur horizon</t>
  </si>
  <si>
    <t>Texture</t>
  </si>
  <si>
    <t>Texture code</t>
  </si>
  <si>
    <t>Matière organique</t>
  </si>
  <si>
    <t>Carbone total</t>
  </si>
  <si>
    <t>Azote total</t>
  </si>
  <si>
    <r>
      <t>CEC</t>
    </r>
    <r>
      <rPr>
        <b/>
        <vertAlign val="subscript"/>
        <sz val="10"/>
        <rFont val="Arial"/>
        <family val="2"/>
      </rPr>
      <t>arg</t>
    </r>
  </si>
  <si>
    <r>
      <t>pH H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</si>
  <si>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r>
      <t>K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</si>
  <si>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r>
      <t>Na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</si>
  <si>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r>
      <t>K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O/MgO</t>
    </r>
  </si>
  <si>
    <t>Saturation</t>
  </si>
  <si>
    <t>cm</t>
  </si>
  <si>
    <t>-</t>
  </si>
  <si>
    <t>F01</t>
  </si>
  <si>
    <t>Les Grèves</t>
  </si>
  <si>
    <t>0-40</t>
  </si>
  <si>
    <t>F02</t>
  </si>
  <si>
    <t>0-30</t>
  </si>
  <si>
    <t>F03</t>
  </si>
  <si>
    <t>0-45</t>
  </si>
  <si>
    <t>70-100</t>
  </si>
  <si>
    <t>F04</t>
  </si>
  <si>
    <t>60-90</t>
  </si>
  <si>
    <t>F05</t>
  </si>
  <si>
    <t>F06</t>
  </si>
  <si>
    <t>0-50</t>
  </si>
  <si>
    <t>F07</t>
  </si>
  <si>
    <t>F08</t>
  </si>
  <si>
    <t>F09</t>
  </si>
  <si>
    <t>30-65</t>
  </si>
  <si>
    <t>F11</t>
  </si>
  <si>
    <t>0-20</t>
  </si>
  <si>
    <t>20-50</t>
  </si>
  <si>
    <t>F12</t>
  </si>
  <si>
    <t>10-40</t>
  </si>
  <si>
    <t>F10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</si>
  <si>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</si>
  <si>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</si>
  <si>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</si>
  <si>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</si>
  <si>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</si>
  <si>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</si>
  <si>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</si>
  <si>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</si>
  <si>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</si>
  <si>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</si>
  <si>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</si>
  <si>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</si>
  <si>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</si>
  <si>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</si>
  <si>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</si>
  <si>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</si>
  <si>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Les Topes Bizot</t>
  </si>
  <si>
    <t>Les Marconnets</t>
  </si>
  <si>
    <t>Blanche fleur</t>
  </si>
  <si>
    <t>Clos du Roi</t>
  </si>
  <si>
    <t>Les Cents Vignes</t>
  </si>
  <si>
    <t>Les Mondes Rondes</t>
  </si>
  <si>
    <t>Les Pierres Blanches</t>
  </si>
  <si>
    <t>Les Bressandes</t>
  </si>
  <si>
    <t>Les Toussaints</t>
  </si>
  <si>
    <t>Les Monsnières</t>
  </si>
  <si>
    <t>Sur les Grèves</t>
  </si>
  <si>
    <t>Le Bas des Teurons</t>
  </si>
  <si>
    <t>Les Teurons</t>
  </si>
  <si>
    <t>Montée Rouge</t>
  </si>
  <si>
    <t>Champs Pimont</t>
  </si>
  <si>
    <t>Les Reverses</t>
  </si>
  <si>
    <t>Les Sizies</t>
  </si>
  <si>
    <t>Les Aigrots</t>
  </si>
  <si>
    <t>Les Tuvilains</t>
  </si>
  <si>
    <t>Lulunne</t>
  </si>
  <si>
    <t>F29</t>
  </si>
  <si>
    <t>F30</t>
  </si>
  <si>
    <t>F31</t>
  </si>
  <si>
    <t>F32</t>
  </si>
  <si>
    <t>Les Levées et les Piroles</t>
  </si>
  <si>
    <t>F33</t>
  </si>
  <si>
    <t>Les Prévoles</t>
  </si>
  <si>
    <t>Le Clos des Mouches</t>
  </si>
  <si>
    <t>Les Beaux Fougets</t>
  </si>
  <si>
    <t>Les Epenotes</t>
  </si>
  <si>
    <t>Aux Coucherias</t>
  </si>
  <si>
    <t>Les Chouacheux</t>
  </si>
  <si>
    <t>10-45</t>
  </si>
  <si>
    <t>45-100</t>
  </si>
  <si>
    <t>0-15</t>
  </si>
  <si>
    <t>55-120</t>
  </si>
  <si>
    <t>50-80</t>
  </si>
  <si>
    <t>70-110</t>
  </si>
  <si>
    <t>60-80</t>
  </si>
  <si>
    <t>8-25</t>
  </si>
  <si>
    <t>70-85</t>
  </si>
  <si>
    <t>10-60</t>
  </si>
  <si>
    <t>10-50</t>
  </si>
  <si>
    <t>90-130</t>
  </si>
  <si>
    <t>70-120</t>
  </si>
  <si>
    <t>60-120</t>
  </si>
  <si>
    <t>0-35</t>
  </si>
  <si>
    <t>65-90</t>
  </si>
  <si>
    <t>35-60</t>
  </si>
  <si>
    <t>10-30</t>
  </si>
  <si>
    <t>40-70</t>
  </si>
  <si>
    <t>75-95</t>
  </si>
  <si>
    <t>90-120</t>
  </si>
  <si>
    <t>110-130</t>
  </si>
  <si>
    <t>20-55</t>
  </si>
  <si>
    <t>10-65</t>
  </si>
  <si>
    <t>65-110</t>
  </si>
  <si>
    <t>LAS</t>
  </si>
  <si>
    <t>Lsa</t>
  </si>
  <si>
    <t>Als</t>
  </si>
  <si>
    <t>A</t>
  </si>
  <si>
    <t>Sal</t>
  </si>
  <si>
    <t>Sa</t>
  </si>
  <si>
    <t>Al</t>
  </si>
  <si>
    <t>La</t>
  </si>
  <si>
    <t>Sl</t>
  </si>
  <si>
    <t>S</t>
  </si>
  <si>
    <t>Limon</t>
  </si>
  <si>
    <t>L</t>
  </si>
  <si>
    <t>Limon argilo-sableux</t>
  </si>
  <si>
    <t>Limon sablo-argileux</t>
  </si>
  <si>
    <t>Sable argileux</t>
  </si>
  <si>
    <t>Sable limoneux</t>
  </si>
  <si>
    <t>Sable</t>
  </si>
  <si>
    <t>Argile limoneuse</t>
  </si>
  <si>
    <t>Limon argileux</t>
  </si>
  <si>
    <t>Argile limono-sableuse</t>
  </si>
  <si>
    <t>Sable argilo-limoneux</t>
  </si>
  <si>
    <t>Geppa</t>
  </si>
  <si>
    <t>"Climat"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</si>
</sst>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Fill="1"/>
    <xf numFmtId="0" fontId="4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/>
    <xf numFmtId="0" fontId="4" fillId="0" borderId="1" xfId="1" quotePrefix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 wrapText="1"/>
    </xf>
    <xf numFmtId="49" fontId="4" fillId="0" borderId="1" xfId="1" quotePrefix="1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164" fontId="4" fillId="0" borderId="1" xfId="1" quotePrefix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vertical="center"/>
    </xf>
    <xf numFmtId="165" fontId="4" fillId="0" borderId="1" xfId="1" quotePrefix="1" applyNumberFormat="1" applyFont="1" applyFill="1" applyBorder="1" applyAlignment="1">
      <alignment horizontal="center" vertical="center"/>
    </xf>
    <xf numFmtId="2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quotePrefix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2AE7BCA-E683-4D64-9674-DF07981DB5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E488-6B5D-4433-B337-9CD33AD0CE9D}">
  <dimension ref="A1:AA59"/>
  <sheetViews>
    <sheetView tabSelected="1" zoomScale="85" zoomScaleNormal="85" workbookViewId="0">
      <pane xSplit="1" ySplit="2" topLeftCell="B3" activePane="bottomRight" state="frozen"/>
      <selection pane="topRight" activeCell="D1" sqref="D1"/>
      <selection pane="bottomLeft" activeCell="A3" sqref="A3"/>
      <selection pane="bottomRight" sqref="A1:A2"/>
    </sheetView>
  </sheetViews>
  <sheetFormatPr baseColWidth="10" defaultColWidth="9.109375" defaultRowHeight="13.2" x14ac:dyDescent="0.25"/>
  <cols>
    <col min="1" max="1" width="9.33203125" style="2" customWidth="1"/>
    <col min="2" max="2" width="25.44140625" style="20" customWidth="1"/>
    <col min="3" max="3" width="11.5546875" style="4" customWidth="1"/>
    <col min="4" max="4" width="22.33203125" style="2" customWidth="1"/>
    <col min="5" max="5" width="10.44140625" style="2" customWidth="1"/>
    <col min="6" max="10" width="9.77734375" style="4" customWidth="1"/>
    <col min="11" max="11" width="10.21875" style="2" customWidth="1"/>
    <col min="12" max="14" width="9.109375" style="4"/>
    <col min="15" max="15" width="8.88671875" style="2" customWidth="1"/>
    <col min="16" max="16" width="9.5546875" style="2" customWidth="1"/>
    <col min="17" max="17" width="9.109375" style="2"/>
    <col min="18" max="18" width="9.6640625" style="2" bestFit="1" customWidth="1"/>
    <col min="19" max="24" width="9.109375" style="2"/>
    <col min="25" max="25" width="11.44140625" style="2" customWidth="1"/>
    <col min="26" max="26" width="10.77734375" style="2" customWidth="1"/>
    <col min="27" max="27" width="10.88671875" style="2" customWidth="1"/>
    <col min="28" max="246" width="9.109375" style="4"/>
    <col min="247" max="247" width="11.88671875" style="4" bestFit="1" customWidth="1"/>
    <col min="248" max="248" width="18" style="4" customWidth="1"/>
    <col min="249" max="249" width="9.33203125" style="4" customWidth="1"/>
    <col min="250" max="250" width="25.44140625" style="4" customWidth="1"/>
    <col min="251" max="251" width="11.5546875" style="4" customWidth="1"/>
    <col min="252" max="252" width="9.6640625" style="4" customWidth="1"/>
    <col min="253" max="253" width="22.33203125" style="4" customWidth="1"/>
    <col min="254" max="254" width="10.44140625" style="4" customWidth="1"/>
    <col min="255" max="261" width="9.109375" style="4"/>
    <col min="262" max="262" width="10.21875" style="4" customWidth="1"/>
    <col min="263" max="265" width="9.109375" style="4"/>
    <col min="266" max="266" width="8.88671875" style="4" customWidth="1"/>
    <col min="267" max="267" width="9.5546875" style="4" customWidth="1"/>
    <col min="268" max="268" width="9.109375" style="4"/>
    <col min="269" max="269" width="9.6640625" style="4" bestFit="1" customWidth="1"/>
    <col min="270" max="276" width="9.109375" style="4"/>
    <col min="277" max="277" width="11.44140625" style="4" customWidth="1"/>
    <col min="278" max="278" width="10.77734375" style="4" customWidth="1"/>
    <col min="279" max="280" width="10.88671875" style="4" customWidth="1"/>
    <col min="281" max="502" width="9.109375" style="4"/>
    <col min="503" max="503" width="11.88671875" style="4" bestFit="1" customWidth="1"/>
    <col min="504" max="504" width="18" style="4" customWidth="1"/>
    <col min="505" max="505" width="9.33203125" style="4" customWidth="1"/>
    <col min="506" max="506" width="25.44140625" style="4" customWidth="1"/>
    <col min="507" max="507" width="11.5546875" style="4" customWidth="1"/>
    <col min="508" max="508" width="9.6640625" style="4" customWidth="1"/>
    <col min="509" max="509" width="22.33203125" style="4" customWidth="1"/>
    <col min="510" max="510" width="10.44140625" style="4" customWidth="1"/>
    <col min="511" max="517" width="9.109375" style="4"/>
    <col min="518" max="518" width="10.21875" style="4" customWidth="1"/>
    <col min="519" max="521" width="9.109375" style="4"/>
    <col min="522" max="522" width="8.88671875" style="4" customWidth="1"/>
    <col min="523" max="523" width="9.5546875" style="4" customWidth="1"/>
    <col min="524" max="524" width="9.109375" style="4"/>
    <col min="525" max="525" width="9.6640625" style="4" bestFit="1" customWidth="1"/>
    <col min="526" max="532" width="9.109375" style="4"/>
    <col min="533" max="533" width="11.44140625" style="4" customWidth="1"/>
    <col min="534" max="534" width="10.77734375" style="4" customWidth="1"/>
    <col min="535" max="536" width="10.88671875" style="4" customWidth="1"/>
    <col min="537" max="758" width="9.109375" style="4"/>
    <col min="759" max="759" width="11.88671875" style="4" bestFit="1" customWidth="1"/>
    <col min="760" max="760" width="18" style="4" customWidth="1"/>
    <col min="761" max="761" width="9.33203125" style="4" customWidth="1"/>
    <col min="762" max="762" width="25.44140625" style="4" customWidth="1"/>
    <col min="763" max="763" width="11.5546875" style="4" customWidth="1"/>
    <col min="764" max="764" width="9.6640625" style="4" customWidth="1"/>
    <col min="765" max="765" width="22.33203125" style="4" customWidth="1"/>
    <col min="766" max="766" width="10.44140625" style="4" customWidth="1"/>
    <col min="767" max="773" width="9.109375" style="4"/>
    <col min="774" max="774" width="10.21875" style="4" customWidth="1"/>
    <col min="775" max="777" width="9.109375" style="4"/>
    <col min="778" max="778" width="8.88671875" style="4" customWidth="1"/>
    <col min="779" max="779" width="9.5546875" style="4" customWidth="1"/>
    <col min="780" max="780" width="9.109375" style="4"/>
    <col min="781" max="781" width="9.6640625" style="4" bestFit="1" customWidth="1"/>
    <col min="782" max="788" width="9.109375" style="4"/>
    <col min="789" max="789" width="11.44140625" style="4" customWidth="1"/>
    <col min="790" max="790" width="10.77734375" style="4" customWidth="1"/>
    <col min="791" max="792" width="10.88671875" style="4" customWidth="1"/>
    <col min="793" max="1014" width="9.109375" style="4"/>
    <col min="1015" max="1015" width="11.88671875" style="4" bestFit="1" customWidth="1"/>
    <col min="1016" max="1016" width="18" style="4" customWidth="1"/>
    <col min="1017" max="1017" width="9.33203125" style="4" customWidth="1"/>
    <col min="1018" max="1018" width="25.44140625" style="4" customWidth="1"/>
    <col min="1019" max="1019" width="11.5546875" style="4" customWidth="1"/>
    <col min="1020" max="1020" width="9.6640625" style="4" customWidth="1"/>
    <col min="1021" max="1021" width="22.33203125" style="4" customWidth="1"/>
    <col min="1022" max="1022" width="10.44140625" style="4" customWidth="1"/>
    <col min="1023" max="1029" width="9.109375" style="4"/>
    <col min="1030" max="1030" width="10.21875" style="4" customWidth="1"/>
    <col min="1031" max="1033" width="9.109375" style="4"/>
    <col min="1034" max="1034" width="8.88671875" style="4" customWidth="1"/>
    <col min="1035" max="1035" width="9.5546875" style="4" customWidth="1"/>
    <col min="1036" max="1036" width="9.109375" style="4"/>
    <col min="1037" max="1037" width="9.6640625" style="4" bestFit="1" customWidth="1"/>
    <col min="1038" max="1044" width="9.109375" style="4"/>
    <col min="1045" max="1045" width="11.44140625" style="4" customWidth="1"/>
    <col min="1046" max="1046" width="10.77734375" style="4" customWidth="1"/>
    <col min="1047" max="1048" width="10.88671875" style="4" customWidth="1"/>
    <col min="1049" max="1270" width="9.109375" style="4"/>
    <col min="1271" max="1271" width="11.88671875" style="4" bestFit="1" customWidth="1"/>
    <col min="1272" max="1272" width="18" style="4" customWidth="1"/>
    <col min="1273" max="1273" width="9.33203125" style="4" customWidth="1"/>
    <col min="1274" max="1274" width="25.44140625" style="4" customWidth="1"/>
    <col min="1275" max="1275" width="11.5546875" style="4" customWidth="1"/>
    <col min="1276" max="1276" width="9.6640625" style="4" customWidth="1"/>
    <col min="1277" max="1277" width="22.33203125" style="4" customWidth="1"/>
    <col min="1278" max="1278" width="10.44140625" style="4" customWidth="1"/>
    <col min="1279" max="1285" width="9.109375" style="4"/>
    <col min="1286" max="1286" width="10.21875" style="4" customWidth="1"/>
    <col min="1287" max="1289" width="9.109375" style="4"/>
    <col min="1290" max="1290" width="8.88671875" style="4" customWidth="1"/>
    <col min="1291" max="1291" width="9.5546875" style="4" customWidth="1"/>
    <col min="1292" max="1292" width="9.109375" style="4"/>
    <col min="1293" max="1293" width="9.6640625" style="4" bestFit="1" customWidth="1"/>
    <col min="1294" max="1300" width="9.109375" style="4"/>
    <col min="1301" max="1301" width="11.44140625" style="4" customWidth="1"/>
    <col min="1302" max="1302" width="10.77734375" style="4" customWidth="1"/>
    <col min="1303" max="1304" width="10.88671875" style="4" customWidth="1"/>
    <col min="1305" max="1526" width="9.109375" style="4"/>
    <col min="1527" max="1527" width="11.88671875" style="4" bestFit="1" customWidth="1"/>
    <col min="1528" max="1528" width="18" style="4" customWidth="1"/>
    <col min="1529" max="1529" width="9.33203125" style="4" customWidth="1"/>
    <col min="1530" max="1530" width="25.44140625" style="4" customWidth="1"/>
    <col min="1531" max="1531" width="11.5546875" style="4" customWidth="1"/>
    <col min="1532" max="1532" width="9.6640625" style="4" customWidth="1"/>
    <col min="1533" max="1533" width="22.33203125" style="4" customWidth="1"/>
    <col min="1534" max="1534" width="10.44140625" style="4" customWidth="1"/>
    <col min="1535" max="1541" width="9.109375" style="4"/>
    <col min="1542" max="1542" width="10.21875" style="4" customWidth="1"/>
    <col min="1543" max="1545" width="9.109375" style="4"/>
    <col min="1546" max="1546" width="8.88671875" style="4" customWidth="1"/>
    <col min="1547" max="1547" width="9.5546875" style="4" customWidth="1"/>
    <col min="1548" max="1548" width="9.109375" style="4"/>
    <col min="1549" max="1549" width="9.6640625" style="4" bestFit="1" customWidth="1"/>
    <col min="1550" max="1556" width="9.109375" style="4"/>
    <col min="1557" max="1557" width="11.44140625" style="4" customWidth="1"/>
    <col min="1558" max="1558" width="10.77734375" style="4" customWidth="1"/>
    <col min="1559" max="1560" width="10.88671875" style="4" customWidth="1"/>
    <col min="1561" max="1782" width="9.109375" style="4"/>
    <col min="1783" max="1783" width="11.88671875" style="4" bestFit="1" customWidth="1"/>
    <col min="1784" max="1784" width="18" style="4" customWidth="1"/>
    <col min="1785" max="1785" width="9.33203125" style="4" customWidth="1"/>
    <col min="1786" max="1786" width="25.44140625" style="4" customWidth="1"/>
    <col min="1787" max="1787" width="11.5546875" style="4" customWidth="1"/>
    <col min="1788" max="1788" width="9.6640625" style="4" customWidth="1"/>
    <col min="1789" max="1789" width="22.33203125" style="4" customWidth="1"/>
    <col min="1790" max="1790" width="10.44140625" style="4" customWidth="1"/>
    <col min="1791" max="1797" width="9.109375" style="4"/>
    <col min="1798" max="1798" width="10.21875" style="4" customWidth="1"/>
    <col min="1799" max="1801" width="9.109375" style="4"/>
    <col min="1802" max="1802" width="8.88671875" style="4" customWidth="1"/>
    <col min="1803" max="1803" width="9.5546875" style="4" customWidth="1"/>
    <col min="1804" max="1804" width="9.109375" style="4"/>
    <col min="1805" max="1805" width="9.6640625" style="4" bestFit="1" customWidth="1"/>
    <col min="1806" max="1812" width="9.109375" style="4"/>
    <col min="1813" max="1813" width="11.44140625" style="4" customWidth="1"/>
    <col min="1814" max="1814" width="10.77734375" style="4" customWidth="1"/>
    <col min="1815" max="1816" width="10.88671875" style="4" customWidth="1"/>
    <col min="1817" max="2038" width="9.109375" style="4"/>
    <col min="2039" max="2039" width="11.88671875" style="4" bestFit="1" customWidth="1"/>
    <col min="2040" max="2040" width="18" style="4" customWidth="1"/>
    <col min="2041" max="2041" width="9.33203125" style="4" customWidth="1"/>
    <col min="2042" max="2042" width="25.44140625" style="4" customWidth="1"/>
    <col min="2043" max="2043" width="11.5546875" style="4" customWidth="1"/>
    <col min="2044" max="2044" width="9.6640625" style="4" customWidth="1"/>
    <col min="2045" max="2045" width="22.33203125" style="4" customWidth="1"/>
    <col min="2046" max="2046" width="10.44140625" style="4" customWidth="1"/>
    <col min="2047" max="2053" width="9.109375" style="4"/>
    <col min="2054" max="2054" width="10.21875" style="4" customWidth="1"/>
    <col min="2055" max="2057" width="9.109375" style="4"/>
    <col min="2058" max="2058" width="8.88671875" style="4" customWidth="1"/>
    <col min="2059" max="2059" width="9.5546875" style="4" customWidth="1"/>
    <col min="2060" max="2060" width="9.109375" style="4"/>
    <col min="2061" max="2061" width="9.6640625" style="4" bestFit="1" customWidth="1"/>
    <col min="2062" max="2068" width="9.109375" style="4"/>
    <col min="2069" max="2069" width="11.44140625" style="4" customWidth="1"/>
    <col min="2070" max="2070" width="10.77734375" style="4" customWidth="1"/>
    <col min="2071" max="2072" width="10.88671875" style="4" customWidth="1"/>
    <col min="2073" max="2294" width="9.109375" style="4"/>
    <col min="2295" max="2295" width="11.88671875" style="4" bestFit="1" customWidth="1"/>
    <col min="2296" max="2296" width="18" style="4" customWidth="1"/>
    <col min="2297" max="2297" width="9.33203125" style="4" customWidth="1"/>
    <col min="2298" max="2298" width="25.44140625" style="4" customWidth="1"/>
    <col min="2299" max="2299" width="11.5546875" style="4" customWidth="1"/>
    <col min="2300" max="2300" width="9.6640625" style="4" customWidth="1"/>
    <col min="2301" max="2301" width="22.33203125" style="4" customWidth="1"/>
    <col min="2302" max="2302" width="10.44140625" style="4" customWidth="1"/>
    <col min="2303" max="2309" width="9.109375" style="4"/>
    <col min="2310" max="2310" width="10.21875" style="4" customWidth="1"/>
    <col min="2311" max="2313" width="9.109375" style="4"/>
    <col min="2314" max="2314" width="8.88671875" style="4" customWidth="1"/>
    <col min="2315" max="2315" width="9.5546875" style="4" customWidth="1"/>
    <col min="2316" max="2316" width="9.109375" style="4"/>
    <col min="2317" max="2317" width="9.6640625" style="4" bestFit="1" customWidth="1"/>
    <col min="2318" max="2324" width="9.109375" style="4"/>
    <col min="2325" max="2325" width="11.44140625" style="4" customWidth="1"/>
    <col min="2326" max="2326" width="10.77734375" style="4" customWidth="1"/>
    <col min="2327" max="2328" width="10.88671875" style="4" customWidth="1"/>
    <col min="2329" max="2550" width="9.109375" style="4"/>
    <col min="2551" max="2551" width="11.88671875" style="4" bestFit="1" customWidth="1"/>
    <col min="2552" max="2552" width="18" style="4" customWidth="1"/>
    <col min="2553" max="2553" width="9.33203125" style="4" customWidth="1"/>
    <col min="2554" max="2554" width="25.44140625" style="4" customWidth="1"/>
    <col min="2555" max="2555" width="11.5546875" style="4" customWidth="1"/>
    <col min="2556" max="2556" width="9.6640625" style="4" customWidth="1"/>
    <col min="2557" max="2557" width="22.33203125" style="4" customWidth="1"/>
    <col min="2558" max="2558" width="10.44140625" style="4" customWidth="1"/>
    <col min="2559" max="2565" width="9.109375" style="4"/>
    <col min="2566" max="2566" width="10.21875" style="4" customWidth="1"/>
    <col min="2567" max="2569" width="9.109375" style="4"/>
    <col min="2570" max="2570" width="8.88671875" style="4" customWidth="1"/>
    <col min="2571" max="2571" width="9.5546875" style="4" customWidth="1"/>
    <col min="2572" max="2572" width="9.109375" style="4"/>
    <col min="2573" max="2573" width="9.6640625" style="4" bestFit="1" customWidth="1"/>
    <col min="2574" max="2580" width="9.109375" style="4"/>
    <col min="2581" max="2581" width="11.44140625" style="4" customWidth="1"/>
    <col min="2582" max="2582" width="10.77734375" style="4" customWidth="1"/>
    <col min="2583" max="2584" width="10.88671875" style="4" customWidth="1"/>
    <col min="2585" max="2806" width="9.109375" style="4"/>
    <col min="2807" max="2807" width="11.88671875" style="4" bestFit="1" customWidth="1"/>
    <col min="2808" max="2808" width="18" style="4" customWidth="1"/>
    <col min="2809" max="2809" width="9.33203125" style="4" customWidth="1"/>
    <col min="2810" max="2810" width="25.44140625" style="4" customWidth="1"/>
    <col min="2811" max="2811" width="11.5546875" style="4" customWidth="1"/>
    <col min="2812" max="2812" width="9.6640625" style="4" customWidth="1"/>
    <col min="2813" max="2813" width="22.33203125" style="4" customWidth="1"/>
    <col min="2814" max="2814" width="10.44140625" style="4" customWidth="1"/>
    <col min="2815" max="2821" width="9.109375" style="4"/>
    <col min="2822" max="2822" width="10.21875" style="4" customWidth="1"/>
    <col min="2823" max="2825" width="9.109375" style="4"/>
    <col min="2826" max="2826" width="8.88671875" style="4" customWidth="1"/>
    <col min="2827" max="2827" width="9.5546875" style="4" customWidth="1"/>
    <col min="2828" max="2828" width="9.109375" style="4"/>
    <col min="2829" max="2829" width="9.6640625" style="4" bestFit="1" customWidth="1"/>
    <col min="2830" max="2836" width="9.109375" style="4"/>
    <col min="2837" max="2837" width="11.44140625" style="4" customWidth="1"/>
    <col min="2838" max="2838" width="10.77734375" style="4" customWidth="1"/>
    <col min="2839" max="2840" width="10.88671875" style="4" customWidth="1"/>
    <col min="2841" max="3062" width="9.109375" style="4"/>
    <col min="3063" max="3063" width="11.88671875" style="4" bestFit="1" customWidth="1"/>
    <col min="3064" max="3064" width="18" style="4" customWidth="1"/>
    <col min="3065" max="3065" width="9.33203125" style="4" customWidth="1"/>
    <col min="3066" max="3066" width="25.44140625" style="4" customWidth="1"/>
    <col min="3067" max="3067" width="11.5546875" style="4" customWidth="1"/>
    <col min="3068" max="3068" width="9.6640625" style="4" customWidth="1"/>
    <col min="3069" max="3069" width="22.33203125" style="4" customWidth="1"/>
    <col min="3070" max="3070" width="10.44140625" style="4" customWidth="1"/>
    <col min="3071" max="3077" width="9.109375" style="4"/>
    <col min="3078" max="3078" width="10.21875" style="4" customWidth="1"/>
    <col min="3079" max="3081" width="9.109375" style="4"/>
    <col min="3082" max="3082" width="8.88671875" style="4" customWidth="1"/>
    <col min="3083" max="3083" width="9.5546875" style="4" customWidth="1"/>
    <col min="3084" max="3084" width="9.109375" style="4"/>
    <col min="3085" max="3085" width="9.6640625" style="4" bestFit="1" customWidth="1"/>
    <col min="3086" max="3092" width="9.109375" style="4"/>
    <col min="3093" max="3093" width="11.44140625" style="4" customWidth="1"/>
    <col min="3094" max="3094" width="10.77734375" style="4" customWidth="1"/>
    <col min="3095" max="3096" width="10.88671875" style="4" customWidth="1"/>
    <col min="3097" max="3318" width="9.109375" style="4"/>
    <col min="3319" max="3319" width="11.88671875" style="4" bestFit="1" customWidth="1"/>
    <col min="3320" max="3320" width="18" style="4" customWidth="1"/>
    <col min="3321" max="3321" width="9.33203125" style="4" customWidth="1"/>
    <col min="3322" max="3322" width="25.44140625" style="4" customWidth="1"/>
    <col min="3323" max="3323" width="11.5546875" style="4" customWidth="1"/>
    <col min="3324" max="3324" width="9.6640625" style="4" customWidth="1"/>
    <col min="3325" max="3325" width="22.33203125" style="4" customWidth="1"/>
    <col min="3326" max="3326" width="10.44140625" style="4" customWidth="1"/>
    <col min="3327" max="3333" width="9.109375" style="4"/>
    <col min="3334" max="3334" width="10.21875" style="4" customWidth="1"/>
    <col min="3335" max="3337" width="9.109375" style="4"/>
    <col min="3338" max="3338" width="8.88671875" style="4" customWidth="1"/>
    <col min="3339" max="3339" width="9.5546875" style="4" customWidth="1"/>
    <col min="3340" max="3340" width="9.109375" style="4"/>
    <col min="3341" max="3341" width="9.6640625" style="4" bestFit="1" customWidth="1"/>
    <col min="3342" max="3348" width="9.109375" style="4"/>
    <col min="3349" max="3349" width="11.44140625" style="4" customWidth="1"/>
    <col min="3350" max="3350" width="10.77734375" style="4" customWidth="1"/>
    <col min="3351" max="3352" width="10.88671875" style="4" customWidth="1"/>
    <col min="3353" max="3574" width="9.109375" style="4"/>
    <col min="3575" max="3575" width="11.88671875" style="4" bestFit="1" customWidth="1"/>
    <col min="3576" max="3576" width="18" style="4" customWidth="1"/>
    <col min="3577" max="3577" width="9.33203125" style="4" customWidth="1"/>
    <col min="3578" max="3578" width="25.44140625" style="4" customWidth="1"/>
    <col min="3579" max="3579" width="11.5546875" style="4" customWidth="1"/>
    <col min="3580" max="3580" width="9.6640625" style="4" customWidth="1"/>
    <col min="3581" max="3581" width="22.33203125" style="4" customWidth="1"/>
    <col min="3582" max="3582" width="10.44140625" style="4" customWidth="1"/>
    <col min="3583" max="3589" width="9.109375" style="4"/>
    <col min="3590" max="3590" width="10.21875" style="4" customWidth="1"/>
    <col min="3591" max="3593" width="9.109375" style="4"/>
    <col min="3594" max="3594" width="8.88671875" style="4" customWidth="1"/>
    <col min="3595" max="3595" width="9.5546875" style="4" customWidth="1"/>
    <col min="3596" max="3596" width="9.109375" style="4"/>
    <col min="3597" max="3597" width="9.6640625" style="4" bestFit="1" customWidth="1"/>
    <col min="3598" max="3604" width="9.109375" style="4"/>
    <col min="3605" max="3605" width="11.44140625" style="4" customWidth="1"/>
    <col min="3606" max="3606" width="10.77734375" style="4" customWidth="1"/>
    <col min="3607" max="3608" width="10.88671875" style="4" customWidth="1"/>
    <col min="3609" max="3830" width="9.109375" style="4"/>
    <col min="3831" max="3831" width="11.88671875" style="4" bestFit="1" customWidth="1"/>
    <col min="3832" max="3832" width="18" style="4" customWidth="1"/>
    <col min="3833" max="3833" width="9.33203125" style="4" customWidth="1"/>
    <col min="3834" max="3834" width="25.44140625" style="4" customWidth="1"/>
    <col min="3835" max="3835" width="11.5546875" style="4" customWidth="1"/>
    <col min="3836" max="3836" width="9.6640625" style="4" customWidth="1"/>
    <col min="3837" max="3837" width="22.33203125" style="4" customWidth="1"/>
    <col min="3838" max="3838" width="10.44140625" style="4" customWidth="1"/>
    <col min="3839" max="3845" width="9.109375" style="4"/>
    <col min="3846" max="3846" width="10.21875" style="4" customWidth="1"/>
    <col min="3847" max="3849" width="9.109375" style="4"/>
    <col min="3850" max="3850" width="8.88671875" style="4" customWidth="1"/>
    <col min="3851" max="3851" width="9.5546875" style="4" customWidth="1"/>
    <col min="3852" max="3852" width="9.109375" style="4"/>
    <col min="3853" max="3853" width="9.6640625" style="4" bestFit="1" customWidth="1"/>
    <col min="3854" max="3860" width="9.109375" style="4"/>
    <col min="3861" max="3861" width="11.44140625" style="4" customWidth="1"/>
    <col min="3862" max="3862" width="10.77734375" style="4" customWidth="1"/>
    <col min="3863" max="3864" width="10.88671875" style="4" customWidth="1"/>
    <col min="3865" max="4086" width="9.109375" style="4"/>
    <col min="4087" max="4087" width="11.88671875" style="4" bestFit="1" customWidth="1"/>
    <col min="4088" max="4088" width="18" style="4" customWidth="1"/>
    <col min="4089" max="4089" width="9.33203125" style="4" customWidth="1"/>
    <col min="4090" max="4090" width="25.44140625" style="4" customWidth="1"/>
    <col min="4091" max="4091" width="11.5546875" style="4" customWidth="1"/>
    <col min="4092" max="4092" width="9.6640625" style="4" customWidth="1"/>
    <col min="4093" max="4093" width="22.33203125" style="4" customWidth="1"/>
    <col min="4094" max="4094" width="10.44140625" style="4" customWidth="1"/>
    <col min="4095" max="4101" width="9.109375" style="4"/>
    <col min="4102" max="4102" width="10.21875" style="4" customWidth="1"/>
    <col min="4103" max="4105" width="9.109375" style="4"/>
    <col min="4106" max="4106" width="8.88671875" style="4" customWidth="1"/>
    <col min="4107" max="4107" width="9.5546875" style="4" customWidth="1"/>
    <col min="4108" max="4108" width="9.109375" style="4"/>
    <col min="4109" max="4109" width="9.6640625" style="4" bestFit="1" customWidth="1"/>
    <col min="4110" max="4116" width="9.109375" style="4"/>
    <col min="4117" max="4117" width="11.44140625" style="4" customWidth="1"/>
    <col min="4118" max="4118" width="10.77734375" style="4" customWidth="1"/>
    <col min="4119" max="4120" width="10.88671875" style="4" customWidth="1"/>
    <col min="4121" max="4342" width="9.109375" style="4"/>
    <col min="4343" max="4343" width="11.88671875" style="4" bestFit="1" customWidth="1"/>
    <col min="4344" max="4344" width="18" style="4" customWidth="1"/>
    <col min="4345" max="4345" width="9.33203125" style="4" customWidth="1"/>
    <col min="4346" max="4346" width="25.44140625" style="4" customWidth="1"/>
    <col min="4347" max="4347" width="11.5546875" style="4" customWidth="1"/>
    <col min="4348" max="4348" width="9.6640625" style="4" customWidth="1"/>
    <col min="4349" max="4349" width="22.33203125" style="4" customWidth="1"/>
    <col min="4350" max="4350" width="10.44140625" style="4" customWidth="1"/>
    <col min="4351" max="4357" width="9.109375" style="4"/>
    <col min="4358" max="4358" width="10.21875" style="4" customWidth="1"/>
    <col min="4359" max="4361" width="9.109375" style="4"/>
    <col min="4362" max="4362" width="8.88671875" style="4" customWidth="1"/>
    <col min="4363" max="4363" width="9.5546875" style="4" customWidth="1"/>
    <col min="4364" max="4364" width="9.109375" style="4"/>
    <col min="4365" max="4365" width="9.6640625" style="4" bestFit="1" customWidth="1"/>
    <col min="4366" max="4372" width="9.109375" style="4"/>
    <col min="4373" max="4373" width="11.44140625" style="4" customWidth="1"/>
    <col min="4374" max="4374" width="10.77734375" style="4" customWidth="1"/>
    <col min="4375" max="4376" width="10.88671875" style="4" customWidth="1"/>
    <col min="4377" max="4598" width="9.109375" style="4"/>
    <col min="4599" max="4599" width="11.88671875" style="4" bestFit="1" customWidth="1"/>
    <col min="4600" max="4600" width="18" style="4" customWidth="1"/>
    <col min="4601" max="4601" width="9.33203125" style="4" customWidth="1"/>
    <col min="4602" max="4602" width="25.44140625" style="4" customWidth="1"/>
    <col min="4603" max="4603" width="11.5546875" style="4" customWidth="1"/>
    <col min="4604" max="4604" width="9.6640625" style="4" customWidth="1"/>
    <col min="4605" max="4605" width="22.33203125" style="4" customWidth="1"/>
    <col min="4606" max="4606" width="10.44140625" style="4" customWidth="1"/>
    <col min="4607" max="4613" width="9.109375" style="4"/>
    <col min="4614" max="4614" width="10.21875" style="4" customWidth="1"/>
    <col min="4615" max="4617" width="9.109375" style="4"/>
    <col min="4618" max="4618" width="8.88671875" style="4" customWidth="1"/>
    <col min="4619" max="4619" width="9.5546875" style="4" customWidth="1"/>
    <col min="4620" max="4620" width="9.109375" style="4"/>
    <col min="4621" max="4621" width="9.6640625" style="4" bestFit="1" customWidth="1"/>
    <col min="4622" max="4628" width="9.109375" style="4"/>
    <col min="4629" max="4629" width="11.44140625" style="4" customWidth="1"/>
    <col min="4630" max="4630" width="10.77734375" style="4" customWidth="1"/>
    <col min="4631" max="4632" width="10.88671875" style="4" customWidth="1"/>
    <col min="4633" max="4854" width="9.109375" style="4"/>
    <col min="4855" max="4855" width="11.88671875" style="4" bestFit="1" customWidth="1"/>
    <col min="4856" max="4856" width="18" style="4" customWidth="1"/>
    <col min="4857" max="4857" width="9.33203125" style="4" customWidth="1"/>
    <col min="4858" max="4858" width="25.44140625" style="4" customWidth="1"/>
    <col min="4859" max="4859" width="11.5546875" style="4" customWidth="1"/>
    <col min="4860" max="4860" width="9.6640625" style="4" customWidth="1"/>
    <col min="4861" max="4861" width="22.33203125" style="4" customWidth="1"/>
    <col min="4862" max="4862" width="10.44140625" style="4" customWidth="1"/>
    <col min="4863" max="4869" width="9.109375" style="4"/>
    <col min="4870" max="4870" width="10.21875" style="4" customWidth="1"/>
    <col min="4871" max="4873" width="9.109375" style="4"/>
    <col min="4874" max="4874" width="8.88671875" style="4" customWidth="1"/>
    <col min="4875" max="4875" width="9.5546875" style="4" customWidth="1"/>
    <col min="4876" max="4876" width="9.109375" style="4"/>
    <col min="4877" max="4877" width="9.6640625" style="4" bestFit="1" customWidth="1"/>
    <col min="4878" max="4884" width="9.109375" style="4"/>
    <col min="4885" max="4885" width="11.44140625" style="4" customWidth="1"/>
    <col min="4886" max="4886" width="10.77734375" style="4" customWidth="1"/>
    <col min="4887" max="4888" width="10.88671875" style="4" customWidth="1"/>
    <col min="4889" max="5110" width="9.109375" style="4"/>
    <col min="5111" max="5111" width="11.88671875" style="4" bestFit="1" customWidth="1"/>
    <col min="5112" max="5112" width="18" style="4" customWidth="1"/>
    <col min="5113" max="5113" width="9.33203125" style="4" customWidth="1"/>
    <col min="5114" max="5114" width="25.44140625" style="4" customWidth="1"/>
    <col min="5115" max="5115" width="11.5546875" style="4" customWidth="1"/>
    <col min="5116" max="5116" width="9.6640625" style="4" customWidth="1"/>
    <col min="5117" max="5117" width="22.33203125" style="4" customWidth="1"/>
    <col min="5118" max="5118" width="10.44140625" style="4" customWidth="1"/>
    <col min="5119" max="5125" width="9.109375" style="4"/>
    <col min="5126" max="5126" width="10.21875" style="4" customWidth="1"/>
    <col min="5127" max="5129" width="9.109375" style="4"/>
    <col min="5130" max="5130" width="8.88671875" style="4" customWidth="1"/>
    <col min="5131" max="5131" width="9.5546875" style="4" customWidth="1"/>
    <col min="5132" max="5132" width="9.109375" style="4"/>
    <col min="5133" max="5133" width="9.6640625" style="4" bestFit="1" customWidth="1"/>
    <col min="5134" max="5140" width="9.109375" style="4"/>
    <col min="5141" max="5141" width="11.44140625" style="4" customWidth="1"/>
    <col min="5142" max="5142" width="10.77734375" style="4" customWidth="1"/>
    <col min="5143" max="5144" width="10.88671875" style="4" customWidth="1"/>
    <col min="5145" max="5366" width="9.109375" style="4"/>
    <col min="5367" max="5367" width="11.88671875" style="4" bestFit="1" customWidth="1"/>
    <col min="5368" max="5368" width="18" style="4" customWidth="1"/>
    <col min="5369" max="5369" width="9.33203125" style="4" customWidth="1"/>
    <col min="5370" max="5370" width="25.44140625" style="4" customWidth="1"/>
    <col min="5371" max="5371" width="11.5546875" style="4" customWidth="1"/>
    <col min="5372" max="5372" width="9.6640625" style="4" customWidth="1"/>
    <col min="5373" max="5373" width="22.33203125" style="4" customWidth="1"/>
    <col min="5374" max="5374" width="10.44140625" style="4" customWidth="1"/>
    <col min="5375" max="5381" width="9.109375" style="4"/>
    <col min="5382" max="5382" width="10.21875" style="4" customWidth="1"/>
    <col min="5383" max="5385" width="9.109375" style="4"/>
    <col min="5386" max="5386" width="8.88671875" style="4" customWidth="1"/>
    <col min="5387" max="5387" width="9.5546875" style="4" customWidth="1"/>
    <col min="5388" max="5388" width="9.109375" style="4"/>
    <col min="5389" max="5389" width="9.6640625" style="4" bestFit="1" customWidth="1"/>
    <col min="5390" max="5396" width="9.109375" style="4"/>
    <col min="5397" max="5397" width="11.44140625" style="4" customWidth="1"/>
    <col min="5398" max="5398" width="10.77734375" style="4" customWidth="1"/>
    <col min="5399" max="5400" width="10.88671875" style="4" customWidth="1"/>
    <col min="5401" max="5622" width="9.109375" style="4"/>
    <col min="5623" max="5623" width="11.88671875" style="4" bestFit="1" customWidth="1"/>
    <col min="5624" max="5624" width="18" style="4" customWidth="1"/>
    <col min="5625" max="5625" width="9.33203125" style="4" customWidth="1"/>
    <col min="5626" max="5626" width="25.44140625" style="4" customWidth="1"/>
    <col min="5627" max="5627" width="11.5546875" style="4" customWidth="1"/>
    <col min="5628" max="5628" width="9.6640625" style="4" customWidth="1"/>
    <col min="5629" max="5629" width="22.33203125" style="4" customWidth="1"/>
    <col min="5630" max="5630" width="10.44140625" style="4" customWidth="1"/>
    <col min="5631" max="5637" width="9.109375" style="4"/>
    <col min="5638" max="5638" width="10.21875" style="4" customWidth="1"/>
    <col min="5639" max="5641" width="9.109375" style="4"/>
    <col min="5642" max="5642" width="8.88671875" style="4" customWidth="1"/>
    <col min="5643" max="5643" width="9.5546875" style="4" customWidth="1"/>
    <col min="5644" max="5644" width="9.109375" style="4"/>
    <col min="5645" max="5645" width="9.6640625" style="4" bestFit="1" customWidth="1"/>
    <col min="5646" max="5652" width="9.109375" style="4"/>
    <col min="5653" max="5653" width="11.44140625" style="4" customWidth="1"/>
    <col min="5654" max="5654" width="10.77734375" style="4" customWidth="1"/>
    <col min="5655" max="5656" width="10.88671875" style="4" customWidth="1"/>
    <col min="5657" max="5878" width="9.109375" style="4"/>
    <col min="5879" max="5879" width="11.88671875" style="4" bestFit="1" customWidth="1"/>
    <col min="5880" max="5880" width="18" style="4" customWidth="1"/>
    <col min="5881" max="5881" width="9.33203125" style="4" customWidth="1"/>
    <col min="5882" max="5882" width="25.44140625" style="4" customWidth="1"/>
    <col min="5883" max="5883" width="11.5546875" style="4" customWidth="1"/>
    <col min="5884" max="5884" width="9.6640625" style="4" customWidth="1"/>
    <col min="5885" max="5885" width="22.33203125" style="4" customWidth="1"/>
    <col min="5886" max="5886" width="10.44140625" style="4" customWidth="1"/>
    <col min="5887" max="5893" width="9.109375" style="4"/>
    <col min="5894" max="5894" width="10.21875" style="4" customWidth="1"/>
    <col min="5895" max="5897" width="9.109375" style="4"/>
    <col min="5898" max="5898" width="8.88671875" style="4" customWidth="1"/>
    <col min="5899" max="5899" width="9.5546875" style="4" customWidth="1"/>
    <col min="5900" max="5900" width="9.109375" style="4"/>
    <col min="5901" max="5901" width="9.6640625" style="4" bestFit="1" customWidth="1"/>
    <col min="5902" max="5908" width="9.109375" style="4"/>
    <col min="5909" max="5909" width="11.44140625" style="4" customWidth="1"/>
    <col min="5910" max="5910" width="10.77734375" style="4" customWidth="1"/>
    <col min="5911" max="5912" width="10.88671875" style="4" customWidth="1"/>
    <col min="5913" max="6134" width="9.109375" style="4"/>
    <col min="6135" max="6135" width="11.88671875" style="4" bestFit="1" customWidth="1"/>
    <col min="6136" max="6136" width="18" style="4" customWidth="1"/>
    <col min="6137" max="6137" width="9.33203125" style="4" customWidth="1"/>
    <col min="6138" max="6138" width="25.44140625" style="4" customWidth="1"/>
    <col min="6139" max="6139" width="11.5546875" style="4" customWidth="1"/>
    <col min="6140" max="6140" width="9.6640625" style="4" customWidth="1"/>
    <col min="6141" max="6141" width="22.33203125" style="4" customWidth="1"/>
    <col min="6142" max="6142" width="10.44140625" style="4" customWidth="1"/>
    <col min="6143" max="6149" width="9.109375" style="4"/>
    <col min="6150" max="6150" width="10.21875" style="4" customWidth="1"/>
    <col min="6151" max="6153" width="9.109375" style="4"/>
    <col min="6154" max="6154" width="8.88671875" style="4" customWidth="1"/>
    <col min="6155" max="6155" width="9.5546875" style="4" customWidth="1"/>
    <col min="6156" max="6156" width="9.109375" style="4"/>
    <col min="6157" max="6157" width="9.6640625" style="4" bestFit="1" customWidth="1"/>
    <col min="6158" max="6164" width="9.109375" style="4"/>
    <col min="6165" max="6165" width="11.44140625" style="4" customWidth="1"/>
    <col min="6166" max="6166" width="10.77734375" style="4" customWidth="1"/>
    <col min="6167" max="6168" width="10.88671875" style="4" customWidth="1"/>
    <col min="6169" max="6390" width="9.109375" style="4"/>
    <col min="6391" max="6391" width="11.88671875" style="4" bestFit="1" customWidth="1"/>
    <col min="6392" max="6392" width="18" style="4" customWidth="1"/>
    <col min="6393" max="6393" width="9.33203125" style="4" customWidth="1"/>
    <col min="6394" max="6394" width="25.44140625" style="4" customWidth="1"/>
    <col min="6395" max="6395" width="11.5546875" style="4" customWidth="1"/>
    <col min="6396" max="6396" width="9.6640625" style="4" customWidth="1"/>
    <col min="6397" max="6397" width="22.33203125" style="4" customWidth="1"/>
    <col min="6398" max="6398" width="10.44140625" style="4" customWidth="1"/>
    <col min="6399" max="6405" width="9.109375" style="4"/>
    <col min="6406" max="6406" width="10.21875" style="4" customWidth="1"/>
    <col min="6407" max="6409" width="9.109375" style="4"/>
    <col min="6410" max="6410" width="8.88671875" style="4" customWidth="1"/>
    <col min="6411" max="6411" width="9.5546875" style="4" customWidth="1"/>
    <col min="6412" max="6412" width="9.109375" style="4"/>
    <col min="6413" max="6413" width="9.6640625" style="4" bestFit="1" customWidth="1"/>
    <col min="6414" max="6420" width="9.109375" style="4"/>
    <col min="6421" max="6421" width="11.44140625" style="4" customWidth="1"/>
    <col min="6422" max="6422" width="10.77734375" style="4" customWidth="1"/>
    <col min="6423" max="6424" width="10.88671875" style="4" customWidth="1"/>
    <col min="6425" max="6646" width="9.109375" style="4"/>
    <col min="6647" max="6647" width="11.88671875" style="4" bestFit="1" customWidth="1"/>
    <col min="6648" max="6648" width="18" style="4" customWidth="1"/>
    <col min="6649" max="6649" width="9.33203125" style="4" customWidth="1"/>
    <col min="6650" max="6650" width="25.44140625" style="4" customWidth="1"/>
    <col min="6651" max="6651" width="11.5546875" style="4" customWidth="1"/>
    <col min="6652" max="6652" width="9.6640625" style="4" customWidth="1"/>
    <col min="6653" max="6653" width="22.33203125" style="4" customWidth="1"/>
    <col min="6654" max="6654" width="10.44140625" style="4" customWidth="1"/>
    <col min="6655" max="6661" width="9.109375" style="4"/>
    <col min="6662" max="6662" width="10.21875" style="4" customWidth="1"/>
    <col min="6663" max="6665" width="9.109375" style="4"/>
    <col min="6666" max="6666" width="8.88671875" style="4" customWidth="1"/>
    <col min="6667" max="6667" width="9.5546875" style="4" customWidth="1"/>
    <col min="6668" max="6668" width="9.109375" style="4"/>
    <col min="6669" max="6669" width="9.6640625" style="4" bestFit="1" customWidth="1"/>
    <col min="6670" max="6676" width="9.109375" style="4"/>
    <col min="6677" max="6677" width="11.44140625" style="4" customWidth="1"/>
    <col min="6678" max="6678" width="10.77734375" style="4" customWidth="1"/>
    <col min="6679" max="6680" width="10.88671875" style="4" customWidth="1"/>
    <col min="6681" max="6902" width="9.109375" style="4"/>
    <col min="6903" max="6903" width="11.88671875" style="4" bestFit="1" customWidth="1"/>
    <col min="6904" max="6904" width="18" style="4" customWidth="1"/>
    <col min="6905" max="6905" width="9.33203125" style="4" customWidth="1"/>
    <col min="6906" max="6906" width="25.44140625" style="4" customWidth="1"/>
    <col min="6907" max="6907" width="11.5546875" style="4" customWidth="1"/>
    <col min="6908" max="6908" width="9.6640625" style="4" customWidth="1"/>
    <col min="6909" max="6909" width="22.33203125" style="4" customWidth="1"/>
    <col min="6910" max="6910" width="10.44140625" style="4" customWidth="1"/>
    <col min="6911" max="6917" width="9.109375" style="4"/>
    <col min="6918" max="6918" width="10.21875" style="4" customWidth="1"/>
    <col min="6919" max="6921" width="9.109375" style="4"/>
    <col min="6922" max="6922" width="8.88671875" style="4" customWidth="1"/>
    <col min="6923" max="6923" width="9.5546875" style="4" customWidth="1"/>
    <col min="6924" max="6924" width="9.109375" style="4"/>
    <col min="6925" max="6925" width="9.6640625" style="4" bestFit="1" customWidth="1"/>
    <col min="6926" max="6932" width="9.109375" style="4"/>
    <col min="6933" max="6933" width="11.44140625" style="4" customWidth="1"/>
    <col min="6934" max="6934" width="10.77734375" style="4" customWidth="1"/>
    <col min="6935" max="6936" width="10.88671875" style="4" customWidth="1"/>
    <col min="6937" max="7158" width="9.109375" style="4"/>
    <col min="7159" max="7159" width="11.88671875" style="4" bestFit="1" customWidth="1"/>
    <col min="7160" max="7160" width="18" style="4" customWidth="1"/>
    <col min="7161" max="7161" width="9.33203125" style="4" customWidth="1"/>
    <col min="7162" max="7162" width="25.44140625" style="4" customWidth="1"/>
    <col min="7163" max="7163" width="11.5546875" style="4" customWidth="1"/>
    <col min="7164" max="7164" width="9.6640625" style="4" customWidth="1"/>
    <col min="7165" max="7165" width="22.33203125" style="4" customWidth="1"/>
    <col min="7166" max="7166" width="10.44140625" style="4" customWidth="1"/>
    <col min="7167" max="7173" width="9.109375" style="4"/>
    <col min="7174" max="7174" width="10.21875" style="4" customWidth="1"/>
    <col min="7175" max="7177" width="9.109375" style="4"/>
    <col min="7178" max="7178" width="8.88671875" style="4" customWidth="1"/>
    <col min="7179" max="7179" width="9.5546875" style="4" customWidth="1"/>
    <col min="7180" max="7180" width="9.109375" style="4"/>
    <col min="7181" max="7181" width="9.6640625" style="4" bestFit="1" customWidth="1"/>
    <col min="7182" max="7188" width="9.109375" style="4"/>
    <col min="7189" max="7189" width="11.44140625" style="4" customWidth="1"/>
    <col min="7190" max="7190" width="10.77734375" style="4" customWidth="1"/>
    <col min="7191" max="7192" width="10.88671875" style="4" customWidth="1"/>
    <col min="7193" max="7414" width="9.109375" style="4"/>
    <col min="7415" max="7415" width="11.88671875" style="4" bestFit="1" customWidth="1"/>
    <col min="7416" max="7416" width="18" style="4" customWidth="1"/>
    <col min="7417" max="7417" width="9.33203125" style="4" customWidth="1"/>
    <col min="7418" max="7418" width="25.44140625" style="4" customWidth="1"/>
    <col min="7419" max="7419" width="11.5546875" style="4" customWidth="1"/>
    <col min="7420" max="7420" width="9.6640625" style="4" customWidth="1"/>
    <col min="7421" max="7421" width="22.33203125" style="4" customWidth="1"/>
    <col min="7422" max="7422" width="10.44140625" style="4" customWidth="1"/>
    <col min="7423" max="7429" width="9.109375" style="4"/>
    <col min="7430" max="7430" width="10.21875" style="4" customWidth="1"/>
    <col min="7431" max="7433" width="9.109375" style="4"/>
    <col min="7434" max="7434" width="8.88671875" style="4" customWidth="1"/>
    <col min="7435" max="7435" width="9.5546875" style="4" customWidth="1"/>
    <col min="7436" max="7436" width="9.109375" style="4"/>
    <col min="7437" max="7437" width="9.6640625" style="4" bestFit="1" customWidth="1"/>
    <col min="7438" max="7444" width="9.109375" style="4"/>
    <col min="7445" max="7445" width="11.44140625" style="4" customWidth="1"/>
    <col min="7446" max="7446" width="10.77734375" style="4" customWidth="1"/>
    <col min="7447" max="7448" width="10.88671875" style="4" customWidth="1"/>
    <col min="7449" max="7670" width="9.109375" style="4"/>
    <col min="7671" max="7671" width="11.88671875" style="4" bestFit="1" customWidth="1"/>
    <col min="7672" max="7672" width="18" style="4" customWidth="1"/>
    <col min="7673" max="7673" width="9.33203125" style="4" customWidth="1"/>
    <col min="7674" max="7674" width="25.44140625" style="4" customWidth="1"/>
    <col min="7675" max="7675" width="11.5546875" style="4" customWidth="1"/>
    <col min="7676" max="7676" width="9.6640625" style="4" customWidth="1"/>
    <col min="7677" max="7677" width="22.33203125" style="4" customWidth="1"/>
    <col min="7678" max="7678" width="10.44140625" style="4" customWidth="1"/>
    <col min="7679" max="7685" width="9.109375" style="4"/>
    <col min="7686" max="7686" width="10.21875" style="4" customWidth="1"/>
    <col min="7687" max="7689" width="9.109375" style="4"/>
    <col min="7690" max="7690" width="8.88671875" style="4" customWidth="1"/>
    <col min="7691" max="7691" width="9.5546875" style="4" customWidth="1"/>
    <col min="7692" max="7692" width="9.109375" style="4"/>
    <col min="7693" max="7693" width="9.6640625" style="4" bestFit="1" customWidth="1"/>
    <col min="7694" max="7700" width="9.109375" style="4"/>
    <col min="7701" max="7701" width="11.44140625" style="4" customWidth="1"/>
    <col min="7702" max="7702" width="10.77734375" style="4" customWidth="1"/>
    <col min="7703" max="7704" width="10.88671875" style="4" customWidth="1"/>
    <col min="7705" max="7926" width="9.109375" style="4"/>
    <col min="7927" max="7927" width="11.88671875" style="4" bestFit="1" customWidth="1"/>
    <col min="7928" max="7928" width="18" style="4" customWidth="1"/>
    <col min="7929" max="7929" width="9.33203125" style="4" customWidth="1"/>
    <col min="7930" max="7930" width="25.44140625" style="4" customWidth="1"/>
    <col min="7931" max="7931" width="11.5546875" style="4" customWidth="1"/>
    <col min="7932" max="7932" width="9.6640625" style="4" customWidth="1"/>
    <col min="7933" max="7933" width="22.33203125" style="4" customWidth="1"/>
    <col min="7934" max="7934" width="10.44140625" style="4" customWidth="1"/>
    <col min="7935" max="7941" width="9.109375" style="4"/>
    <col min="7942" max="7942" width="10.21875" style="4" customWidth="1"/>
    <col min="7943" max="7945" width="9.109375" style="4"/>
    <col min="7946" max="7946" width="8.88671875" style="4" customWidth="1"/>
    <col min="7947" max="7947" width="9.5546875" style="4" customWidth="1"/>
    <col min="7948" max="7948" width="9.109375" style="4"/>
    <col min="7949" max="7949" width="9.6640625" style="4" bestFit="1" customWidth="1"/>
    <col min="7950" max="7956" width="9.109375" style="4"/>
    <col min="7957" max="7957" width="11.44140625" style="4" customWidth="1"/>
    <col min="7958" max="7958" width="10.77734375" style="4" customWidth="1"/>
    <col min="7959" max="7960" width="10.88671875" style="4" customWidth="1"/>
    <col min="7961" max="8182" width="9.109375" style="4"/>
    <col min="8183" max="8183" width="11.88671875" style="4" bestFit="1" customWidth="1"/>
    <col min="8184" max="8184" width="18" style="4" customWidth="1"/>
    <col min="8185" max="8185" width="9.33203125" style="4" customWidth="1"/>
    <col min="8186" max="8186" width="25.44140625" style="4" customWidth="1"/>
    <col min="8187" max="8187" width="11.5546875" style="4" customWidth="1"/>
    <col min="8188" max="8188" width="9.6640625" style="4" customWidth="1"/>
    <col min="8189" max="8189" width="22.33203125" style="4" customWidth="1"/>
    <col min="8190" max="8190" width="10.44140625" style="4" customWidth="1"/>
    <col min="8191" max="8197" width="9.109375" style="4"/>
    <col min="8198" max="8198" width="10.21875" style="4" customWidth="1"/>
    <col min="8199" max="8201" width="9.109375" style="4"/>
    <col min="8202" max="8202" width="8.88671875" style="4" customWidth="1"/>
    <col min="8203" max="8203" width="9.5546875" style="4" customWidth="1"/>
    <col min="8204" max="8204" width="9.109375" style="4"/>
    <col min="8205" max="8205" width="9.6640625" style="4" bestFit="1" customWidth="1"/>
    <col min="8206" max="8212" width="9.109375" style="4"/>
    <col min="8213" max="8213" width="11.44140625" style="4" customWidth="1"/>
    <col min="8214" max="8214" width="10.77734375" style="4" customWidth="1"/>
    <col min="8215" max="8216" width="10.88671875" style="4" customWidth="1"/>
    <col min="8217" max="8438" width="9.109375" style="4"/>
    <col min="8439" max="8439" width="11.88671875" style="4" bestFit="1" customWidth="1"/>
    <col min="8440" max="8440" width="18" style="4" customWidth="1"/>
    <col min="8441" max="8441" width="9.33203125" style="4" customWidth="1"/>
    <col min="8442" max="8442" width="25.44140625" style="4" customWidth="1"/>
    <col min="8443" max="8443" width="11.5546875" style="4" customWidth="1"/>
    <col min="8444" max="8444" width="9.6640625" style="4" customWidth="1"/>
    <col min="8445" max="8445" width="22.33203125" style="4" customWidth="1"/>
    <col min="8446" max="8446" width="10.44140625" style="4" customWidth="1"/>
    <col min="8447" max="8453" width="9.109375" style="4"/>
    <col min="8454" max="8454" width="10.21875" style="4" customWidth="1"/>
    <col min="8455" max="8457" width="9.109375" style="4"/>
    <col min="8458" max="8458" width="8.88671875" style="4" customWidth="1"/>
    <col min="8459" max="8459" width="9.5546875" style="4" customWidth="1"/>
    <col min="8460" max="8460" width="9.109375" style="4"/>
    <col min="8461" max="8461" width="9.6640625" style="4" bestFit="1" customWidth="1"/>
    <col min="8462" max="8468" width="9.109375" style="4"/>
    <col min="8469" max="8469" width="11.44140625" style="4" customWidth="1"/>
    <col min="8470" max="8470" width="10.77734375" style="4" customWidth="1"/>
    <col min="8471" max="8472" width="10.88671875" style="4" customWidth="1"/>
    <col min="8473" max="8694" width="9.109375" style="4"/>
    <col min="8695" max="8695" width="11.88671875" style="4" bestFit="1" customWidth="1"/>
    <col min="8696" max="8696" width="18" style="4" customWidth="1"/>
    <col min="8697" max="8697" width="9.33203125" style="4" customWidth="1"/>
    <col min="8698" max="8698" width="25.44140625" style="4" customWidth="1"/>
    <col min="8699" max="8699" width="11.5546875" style="4" customWidth="1"/>
    <col min="8700" max="8700" width="9.6640625" style="4" customWidth="1"/>
    <col min="8701" max="8701" width="22.33203125" style="4" customWidth="1"/>
    <col min="8702" max="8702" width="10.44140625" style="4" customWidth="1"/>
    <col min="8703" max="8709" width="9.109375" style="4"/>
    <col min="8710" max="8710" width="10.21875" style="4" customWidth="1"/>
    <col min="8711" max="8713" width="9.109375" style="4"/>
    <col min="8714" max="8714" width="8.88671875" style="4" customWidth="1"/>
    <col min="8715" max="8715" width="9.5546875" style="4" customWidth="1"/>
    <col min="8716" max="8716" width="9.109375" style="4"/>
    <col min="8717" max="8717" width="9.6640625" style="4" bestFit="1" customWidth="1"/>
    <col min="8718" max="8724" width="9.109375" style="4"/>
    <col min="8725" max="8725" width="11.44140625" style="4" customWidth="1"/>
    <col min="8726" max="8726" width="10.77734375" style="4" customWidth="1"/>
    <col min="8727" max="8728" width="10.88671875" style="4" customWidth="1"/>
    <col min="8729" max="8950" width="9.109375" style="4"/>
    <col min="8951" max="8951" width="11.88671875" style="4" bestFit="1" customWidth="1"/>
    <col min="8952" max="8952" width="18" style="4" customWidth="1"/>
    <col min="8953" max="8953" width="9.33203125" style="4" customWidth="1"/>
    <col min="8954" max="8954" width="25.44140625" style="4" customWidth="1"/>
    <col min="8955" max="8955" width="11.5546875" style="4" customWidth="1"/>
    <col min="8956" max="8956" width="9.6640625" style="4" customWidth="1"/>
    <col min="8957" max="8957" width="22.33203125" style="4" customWidth="1"/>
    <col min="8958" max="8958" width="10.44140625" style="4" customWidth="1"/>
    <col min="8959" max="8965" width="9.109375" style="4"/>
    <col min="8966" max="8966" width="10.21875" style="4" customWidth="1"/>
    <col min="8967" max="8969" width="9.109375" style="4"/>
    <col min="8970" max="8970" width="8.88671875" style="4" customWidth="1"/>
    <col min="8971" max="8971" width="9.5546875" style="4" customWidth="1"/>
    <col min="8972" max="8972" width="9.109375" style="4"/>
    <col min="8973" max="8973" width="9.6640625" style="4" bestFit="1" customWidth="1"/>
    <col min="8974" max="8980" width="9.109375" style="4"/>
    <col min="8981" max="8981" width="11.44140625" style="4" customWidth="1"/>
    <col min="8982" max="8982" width="10.77734375" style="4" customWidth="1"/>
    <col min="8983" max="8984" width="10.88671875" style="4" customWidth="1"/>
    <col min="8985" max="9206" width="9.109375" style="4"/>
    <col min="9207" max="9207" width="11.88671875" style="4" bestFit="1" customWidth="1"/>
    <col min="9208" max="9208" width="18" style="4" customWidth="1"/>
    <col min="9209" max="9209" width="9.33203125" style="4" customWidth="1"/>
    <col min="9210" max="9210" width="25.44140625" style="4" customWidth="1"/>
    <col min="9211" max="9211" width="11.5546875" style="4" customWidth="1"/>
    <col min="9212" max="9212" width="9.6640625" style="4" customWidth="1"/>
    <col min="9213" max="9213" width="22.33203125" style="4" customWidth="1"/>
    <col min="9214" max="9214" width="10.44140625" style="4" customWidth="1"/>
    <col min="9215" max="9221" width="9.109375" style="4"/>
    <col min="9222" max="9222" width="10.21875" style="4" customWidth="1"/>
    <col min="9223" max="9225" width="9.109375" style="4"/>
    <col min="9226" max="9226" width="8.88671875" style="4" customWidth="1"/>
    <col min="9227" max="9227" width="9.5546875" style="4" customWidth="1"/>
    <col min="9228" max="9228" width="9.109375" style="4"/>
    <col min="9229" max="9229" width="9.6640625" style="4" bestFit="1" customWidth="1"/>
    <col min="9230" max="9236" width="9.109375" style="4"/>
    <col min="9237" max="9237" width="11.44140625" style="4" customWidth="1"/>
    <col min="9238" max="9238" width="10.77734375" style="4" customWidth="1"/>
    <col min="9239" max="9240" width="10.88671875" style="4" customWidth="1"/>
    <col min="9241" max="9462" width="9.109375" style="4"/>
    <col min="9463" max="9463" width="11.88671875" style="4" bestFit="1" customWidth="1"/>
    <col min="9464" max="9464" width="18" style="4" customWidth="1"/>
    <col min="9465" max="9465" width="9.33203125" style="4" customWidth="1"/>
    <col min="9466" max="9466" width="25.44140625" style="4" customWidth="1"/>
    <col min="9467" max="9467" width="11.5546875" style="4" customWidth="1"/>
    <col min="9468" max="9468" width="9.6640625" style="4" customWidth="1"/>
    <col min="9469" max="9469" width="22.33203125" style="4" customWidth="1"/>
    <col min="9470" max="9470" width="10.44140625" style="4" customWidth="1"/>
    <col min="9471" max="9477" width="9.109375" style="4"/>
    <col min="9478" max="9478" width="10.21875" style="4" customWidth="1"/>
    <col min="9479" max="9481" width="9.109375" style="4"/>
    <col min="9482" max="9482" width="8.88671875" style="4" customWidth="1"/>
    <col min="9483" max="9483" width="9.5546875" style="4" customWidth="1"/>
    <col min="9484" max="9484" width="9.109375" style="4"/>
    <col min="9485" max="9485" width="9.6640625" style="4" bestFit="1" customWidth="1"/>
    <col min="9486" max="9492" width="9.109375" style="4"/>
    <col min="9493" max="9493" width="11.44140625" style="4" customWidth="1"/>
    <col min="9494" max="9494" width="10.77734375" style="4" customWidth="1"/>
    <col min="9495" max="9496" width="10.88671875" style="4" customWidth="1"/>
    <col min="9497" max="9718" width="9.109375" style="4"/>
    <col min="9719" max="9719" width="11.88671875" style="4" bestFit="1" customWidth="1"/>
    <col min="9720" max="9720" width="18" style="4" customWidth="1"/>
    <col min="9721" max="9721" width="9.33203125" style="4" customWidth="1"/>
    <col min="9722" max="9722" width="25.44140625" style="4" customWidth="1"/>
    <col min="9723" max="9723" width="11.5546875" style="4" customWidth="1"/>
    <col min="9724" max="9724" width="9.6640625" style="4" customWidth="1"/>
    <col min="9725" max="9725" width="22.33203125" style="4" customWidth="1"/>
    <col min="9726" max="9726" width="10.44140625" style="4" customWidth="1"/>
    <col min="9727" max="9733" width="9.109375" style="4"/>
    <col min="9734" max="9734" width="10.21875" style="4" customWidth="1"/>
    <col min="9735" max="9737" width="9.109375" style="4"/>
    <col min="9738" max="9738" width="8.88671875" style="4" customWidth="1"/>
    <col min="9739" max="9739" width="9.5546875" style="4" customWidth="1"/>
    <col min="9740" max="9740" width="9.109375" style="4"/>
    <col min="9741" max="9741" width="9.6640625" style="4" bestFit="1" customWidth="1"/>
    <col min="9742" max="9748" width="9.109375" style="4"/>
    <col min="9749" max="9749" width="11.44140625" style="4" customWidth="1"/>
    <col min="9750" max="9750" width="10.77734375" style="4" customWidth="1"/>
    <col min="9751" max="9752" width="10.88671875" style="4" customWidth="1"/>
    <col min="9753" max="9974" width="9.109375" style="4"/>
    <col min="9975" max="9975" width="11.88671875" style="4" bestFit="1" customWidth="1"/>
    <col min="9976" max="9976" width="18" style="4" customWidth="1"/>
    <col min="9977" max="9977" width="9.33203125" style="4" customWidth="1"/>
    <col min="9978" max="9978" width="25.44140625" style="4" customWidth="1"/>
    <col min="9979" max="9979" width="11.5546875" style="4" customWidth="1"/>
    <col min="9980" max="9980" width="9.6640625" style="4" customWidth="1"/>
    <col min="9981" max="9981" width="22.33203125" style="4" customWidth="1"/>
    <col min="9982" max="9982" width="10.44140625" style="4" customWidth="1"/>
    <col min="9983" max="9989" width="9.109375" style="4"/>
    <col min="9990" max="9990" width="10.21875" style="4" customWidth="1"/>
    <col min="9991" max="9993" width="9.109375" style="4"/>
    <col min="9994" max="9994" width="8.88671875" style="4" customWidth="1"/>
    <col min="9995" max="9995" width="9.5546875" style="4" customWidth="1"/>
    <col min="9996" max="9996" width="9.109375" style="4"/>
    <col min="9997" max="9997" width="9.6640625" style="4" bestFit="1" customWidth="1"/>
    <col min="9998" max="10004" width="9.109375" style="4"/>
    <col min="10005" max="10005" width="11.44140625" style="4" customWidth="1"/>
    <col min="10006" max="10006" width="10.77734375" style="4" customWidth="1"/>
    <col min="10007" max="10008" width="10.88671875" style="4" customWidth="1"/>
    <col min="10009" max="10230" width="9.109375" style="4"/>
    <col min="10231" max="10231" width="11.88671875" style="4" bestFit="1" customWidth="1"/>
    <col min="10232" max="10232" width="18" style="4" customWidth="1"/>
    <col min="10233" max="10233" width="9.33203125" style="4" customWidth="1"/>
    <col min="10234" max="10234" width="25.44140625" style="4" customWidth="1"/>
    <col min="10235" max="10235" width="11.5546875" style="4" customWidth="1"/>
    <col min="10236" max="10236" width="9.6640625" style="4" customWidth="1"/>
    <col min="10237" max="10237" width="22.33203125" style="4" customWidth="1"/>
    <col min="10238" max="10238" width="10.44140625" style="4" customWidth="1"/>
    <col min="10239" max="10245" width="9.109375" style="4"/>
    <col min="10246" max="10246" width="10.21875" style="4" customWidth="1"/>
    <col min="10247" max="10249" width="9.109375" style="4"/>
    <col min="10250" max="10250" width="8.88671875" style="4" customWidth="1"/>
    <col min="10251" max="10251" width="9.5546875" style="4" customWidth="1"/>
    <col min="10252" max="10252" width="9.109375" style="4"/>
    <col min="10253" max="10253" width="9.6640625" style="4" bestFit="1" customWidth="1"/>
    <col min="10254" max="10260" width="9.109375" style="4"/>
    <col min="10261" max="10261" width="11.44140625" style="4" customWidth="1"/>
    <col min="10262" max="10262" width="10.77734375" style="4" customWidth="1"/>
    <col min="10263" max="10264" width="10.88671875" style="4" customWidth="1"/>
    <col min="10265" max="10486" width="9.109375" style="4"/>
    <col min="10487" max="10487" width="11.88671875" style="4" bestFit="1" customWidth="1"/>
    <col min="10488" max="10488" width="18" style="4" customWidth="1"/>
    <col min="10489" max="10489" width="9.33203125" style="4" customWidth="1"/>
    <col min="10490" max="10490" width="25.44140625" style="4" customWidth="1"/>
    <col min="10491" max="10491" width="11.5546875" style="4" customWidth="1"/>
    <col min="10492" max="10492" width="9.6640625" style="4" customWidth="1"/>
    <col min="10493" max="10493" width="22.33203125" style="4" customWidth="1"/>
    <col min="10494" max="10494" width="10.44140625" style="4" customWidth="1"/>
    <col min="10495" max="10501" width="9.109375" style="4"/>
    <col min="10502" max="10502" width="10.21875" style="4" customWidth="1"/>
    <col min="10503" max="10505" width="9.109375" style="4"/>
    <col min="10506" max="10506" width="8.88671875" style="4" customWidth="1"/>
    <col min="10507" max="10507" width="9.5546875" style="4" customWidth="1"/>
    <col min="10508" max="10508" width="9.109375" style="4"/>
    <col min="10509" max="10509" width="9.6640625" style="4" bestFit="1" customWidth="1"/>
    <col min="10510" max="10516" width="9.109375" style="4"/>
    <col min="10517" max="10517" width="11.44140625" style="4" customWidth="1"/>
    <col min="10518" max="10518" width="10.77734375" style="4" customWidth="1"/>
    <col min="10519" max="10520" width="10.88671875" style="4" customWidth="1"/>
    <col min="10521" max="10742" width="9.109375" style="4"/>
    <col min="10743" max="10743" width="11.88671875" style="4" bestFit="1" customWidth="1"/>
    <col min="10744" max="10744" width="18" style="4" customWidth="1"/>
    <col min="10745" max="10745" width="9.33203125" style="4" customWidth="1"/>
    <col min="10746" max="10746" width="25.44140625" style="4" customWidth="1"/>
    <col min="10747" max="10747" width="11.5546875" style="4" customWidth="1"/>
    <col min="10748" max="10748" width="9.6640625" style="4" customWidth="1"/>
    <col min="10749" max="10749" width="22.33203125" style="4" customWidth="1"/>
    <col min="10750" max="10750" width="10.44140625" style="4" customWidth="1"/>
    <col min="10751" max="10757" width="9.109375" style="4"/>
    <col min="10758" max="10758" width="10.21875" style="4" customWidth="1"/>
    <col min="10759" max="10761" width="9.109375" style="4"/>
    <col min="10762" max="10762" width="8.88671875" style="4" customWidth="1"/>
    <col min="10763" max="10763" width="9.5546875" style="4" customWidth="1"/>
    <col min="10764" max="10764" width="9.109375" style="4"/>
    <col min="10765" max="10765" width="9.6640625" style="4" bestFit="1" customWidth="1"/>
    <col min="10766" max="10772" width="9.109375" style="4"/>
    <col min="10773" max="10773" width="11.44140625" style="4" customWidth="1"/>
    <col min="10774" max="10774" width="10.77734375" style="4" customWidth="1"/>
    <col min="10775" max="10776" width="10.88671875" style="4" customWidth="1"/>
    <col min="10777" max="10998" width="9.109375" style="4"/>
    <col min="10999" max="10999" width="11.88671875" style="4" bestFit="1" customWidth="1"/>
    <col min="11000" max="11000" width="18" style="4" customWidth="1"/>
    <col min="11001" max="11001" width="9.33203125" style="4" customWidth="1"/>
    <col min="11002" max="11002" width="25.44140625" style="4" customWidth="1"/>
    <col min="11003" max="11003" width="11.5546875" style="4" customWidth="1"/>
    <col min="11004" max="11004" width="9.6640625" style="4" customWidth="1"/>
    <col min="11005" max="11005" width="22.33203125" style="4" customWidth="1"/>
    <col min="11006" max="11006" width="10.44140625" style="4" customWidth="1"/>
    <col min="11007" max="11013" width="9.109375" style="4"/>
    <col min="11014" max="11014" width="10.21875" style="4" customWidth="1"/>
    <col min="11015" max="11017" width="9.109375" style="4"/>
    <col min="11018" max="11018" width="8.88671875" style="4" customWidth="1"/>
    <col min="11019" max="11019" width="9.5546875" style="4" customWidth="1"/>
    <col min="11020" max="11020" width="9.109375" style="4"/>
    <col min="11021" max="11021" width="9.6640625" style="4" bestFit="1" customWidth="1"/>
    <col min="11022" max="11028" width="9.109375" style="4"/>
    <col min="11029" max="11029" width="11.44140625" style="4" customWidth="1"/>
    <col min="11030" max="11030" width="10.77734375" style="4" customWidth="1"/>
    <col min="11031" max="11032" width="10.88671875" style="4" customWidth="1"/>
    <col min="11033" max="11254" width="9.109375" style="4"/>
    <col min="11255" max="11255" width="11.88671875" style="4" bestFit="1" customWidth="1"/>
    <col min="11256" max="11256" width="18" style="4" customWidth="1"/>
    <col min="11257" max="11257" width="9.33203125" style="4" customWidth="1"/>
    <col min="11258" max="11258" width="25.44140625" style="4" customWidth="1"/>
    <col min="11259" max="11259" width="11.5546875" style="4" customWidth="1"/>
    <col min="11260" max="11260" width="9.6640625" style="4" customWidth="1"/>
    <col min="11261" max="11261" width="22.33203125" style="4" customWidth="1"/>
    <col min="11262" max="11262" width="10.44140625" style="4" customWidth="1"/>
    <col min="11263" max="11269" width="9.109375" style="4"/>
    <col min="11270" max="11270" width="10.21875" style="4" customWidth="1"/>
    <col min="11271" max="11273" width="9.109375" style="4"/>
    <col min="11274" max="11274" width="8.88671875" style="4" customWidth="1"/>
    <col min="11275" max="11275" width="9.5546875" style="4" customWidth="1"/>
    <col min="11276" max="11276" width="9.109375" style="4"/>
    <col min="11277" max="11277" width="9.6640625" style="4" bestFit="1" customWidth="1"/>
    <col min="11278" max="11284" width="9.109375" style="4"/>
    <col min="11285" max="11285" width="11.44140625" style="4" customWidth="1"/>
    <col min="11286" max="11286" width="10.77734375" style="4" customWidth="1"/>
    <col min="11287" max="11288" width="10.88671875" style="4" customWidth="1"/>
    <col min="11289" max="11510" width="9.109375" style="4"/>
    <col min="11511" max="11511" width="11.88671875" style="4" bestFit="1" customWidth="1"/>
    <col min="11512" max="11512" width="18" style="4" customWidth="1"/>
    <col min="11513" max="11513" width="9.33203125" style="4" customWidth="1"/>
    <col min="11514" max="11514" width="25.44140625" style="4" customWidth="1"/>
    <col min="11515" max="11515" width="11.5546875" style="4" customWidth="1"/>
    <col min="11516" max="11516" width="9.6640625" style="4" customWidth="1"/>
    <col min="11517" max="11517" width="22.33203125" style="4" customWidth="1"/>
    <col min="11518" max="11518" width="10.44140625" style="4" customWidth="1"/>
    <col min="11519" max="11525" width="9.109375" style="4"/>
    <col min="11526" max="11526" width="10.21875" style="4" customWidth="1"/>
    <col min="11527" max="11529" width="9.109375" style="4"/>
    <col min="11530" max="11530" width="8.88671875" style="4" customWidth="1"/>
    <col min="11531" max="11531" width="9.5546875" style="4" customWidth="1"/>
    <col min="11532" max="11532" width="9.109375" style="4"/>
    <col min="11533" max="11533" width="9.6640625" style="4" bestFit="1" customWidth="1"/>
    <col min="11534" max="11540" width="9.109375" style="4"/>
    <col min="11541" max="11541" width="11.44140625" style="4" customWidth="1"/>
    <col min="11542" max="11542" width="10.77734375" style="4" customWidth="1"/>
    <col min="11543" max="11544" width="10.88671875" style="4" customWidth="1"/>
    <col min="11545" max="11766" width="9.109375" style="4"/>
    <col min="11767" max="11767" width="11.88671875" style="4" bestFit="1" customWidth="1"/>
    <col min="11768" max="11768" width="18" style="4" customWidth="1"/>
    <col min="11769" max="11769" width="9.33203125" style="4" customWidth="1"/>
    <col min="11770" max="11770" width="25.44140625" style="4" customWidth="1"/>
    <col min="11771" max="11771" width="11.5546875" style="4" customWidth="1"/>
    <col min="11772" max="11772" width="9.6640625" style="4" customWidth="1"/>
    <col min="11773" max="11773" width="22.33203125" style="4" customWidth="1"/>
    <col min="11774" max="11774" width="10.44140625" style="4" customWidth="1"/>
    <col min="11775" max="11781" width="9.109375" style="4"/>
    <col min="11782" max="11782" width="10.21875" style="4" customWidth="1"/>
    <col min="11783" max="11785" width="9.109375" style="4"/>
    <col min="11786" max="11786" width="8.88671875" style="4" customWidth="1"/>
    <col min="11787" max="11787" width="9.5546875" style="4" customWidth="1"/>
    <col min="11788" max="11788" width="9.109375" style="4"/>
    <col min="11789" max="11789" width="9.6640625" style="4" bestFit="1" customWidth="1"/>
    <col min="11790" max="11796" width="9.109375" style="4"/>
    <col min="11797" max="11797" width="11.44140625" style="4" customWidth="1"/>
    <col min="11798" max="11798" width="10.77734375" style="4" customWidth="1"/>
    <col min="11799" max="11800" width="10.88671875" style="4" customWidth="1"/>
    <col min="11801" max="12022" width="9.109375" style="4"/>
    <col min="12023" max="12023" width="11.88671875" style="4" bestFit="1" customWidth="1"/>
    <col min="12024" max="12024" width="18" style="4" customWidth="1"/>
    <col min="12025" max="12025" width="9.33203125" style="4" customWidth="1"/>
    <col min="12026" max="12026" width="25.44140625" style="4" customWidth="1"/>
    <col min="12027" max="12027" width="11.5546875" style="4" customWidth="1"/>
    <col min="12028" max="12028" width="9.6640625" style="4" customWidth="1"/>
    <col min="12029" max="12029" width="22.33203125" style="4" customWidth="1"/>
    <col min="12030" max="12030" width="10.44140625" style="4" customWidth="1"/>
    <col min="12031" max="12037" width="9.109375" style="4"/>
    <col min="12038" max="12038" width="10.21875" style="4" customWidth="1"/>
    <col min="12039" max="12041" width="9.109375" style="4"/>
    <col min="12042" max="12042" width="8.88671875" style="4" customWidth="1"/>
    <col min="12043" max="12043" width="9.5546875" style="4" customWidth="1"/>
    <col min="12044" max="12044" width="9.109375" style="4"/>
    <col min="12045" max="12045" width="9.6640625" style="4" bestFit="1" customWidth="1"/>
    <col min="12046" max="12052" width="9.109375" style="4"/>
    <col min="12053" max="12053" width="11.44140625" style="4" customWidth="1"/>
    <col min="12054" max="12054" width="10.77734375" style="4" customWidth="1"/>
    <col min="12055" max="12056" width="10.88671875" style="4" customWidth="1"/>
    <col min="12057" max="12278" width="9.109375" style="4"/>
    <col min="12279" max="12279" width="11.88671875" style="4" bestFit="1" customWidth="1"/>
    <col min="12280" max="12280" width="18" style="4" customWidth="1"/>
    <col min="12281" max="12281" width="9.33203125" style="4" customWidth="1"/>
    <col min="12282" max="12282" width="25.44140625" style="4" customWidth="1"/>
    <col min="12283" max="12283" width="11.5546875" style="4" customWidth="1"/>
    <col min="12284" max="12284" width="9.6640625" style="4" customWidth="1"/>
    <col min="12285" max="12285" width="22.33203125" style="4" customWidth="1"/>
    <col min="12286" max="12286" width="10.44140625" style="4" customWidth="1"/>
    <col min="12287" max="12293" width="9.109375" style="4"/>
    <col min="12294" max="12294" width="10.21875" style="4" customWidth="1"/>
    <col min="12295" max="12297" width="9.109375" style="4"/>
    <col min="12298" max="12298" width="8.88671875" style="4" customWidth="1"/>
    <col min="12299" max="12299" width="9.5546875" style="4" customWidth="1"/>
    <col min="12300" max="12300" width="9.109375" style="4"/>
    <col min="12301" max="12301" width="9.6640625" style="4" bestFit="1" customWidth="1"/>
    <col min="12302" max="12308" width="9.109375" style="4"/>
    <col min="12309" max="12309" width="11.44140625" style="4" customWidth="1"/>
    <col min="12310" max="12310" width="10.77734375" style="4" customWidth="1"/>
    <col min="12311" max="12312" width="10.88671875" style="4" customWidth="1"/>
    <col min="12313" max="12534" width="9.109375" style="4"/>
    <col min="12535" max="12535" width="11.88671875" style="4" bestFit="1" customWidth="1"/>
    <col min="12536" max="12536" width="18" style="4" customWidth="1"/>
    <col min="12537" max="12537" width="9.33203125" style="4" customWidth="1"/>
    <col min="12538" max="12538" width="25.44140625" style="4" customWidth="1"/>
    <col min="12539" max="12539" width="11.5546875" style="4" customWidth="1"/>
    <col min="12540" max="12540" width="9.6640625" style="4" customWidth="1"/>
    <col min="12541" max="12541" width="22.33203125" style="4" customWidth="1"/>
    <col min="12542" max="12542" width="10.44140625" style="4" customWidth="1"/>
    <col min="12543" max="12549" width="9.109375" style="4"/>
    <col min="12550" max="12550" width="10.21875" style="4" customWidth="1"/>
    <col min="12551" max="12553" width="9.109375" style="4"/>
    <col min="12554" max="12554" width="8.88671875" style="4" customWidth="1"/>
    <col min="12555" max="12555" width="9.5546875" style="4" customWidth="1"/>
    <col min="12556" max="12556" width="9.109375" style="4"/>
    <col min="12557" max="12557" width="9.6640625" style="4" bestFit="1" customWidth="1"/>
    <col min="12558" max="12564" width="9.109375" style="4"/>
    <col min="12565" max="12565" width="11.44140625" style="4" customWidth="1"/>
    <col min="12566" max="12566" width="10.77734375" style="4" customWidth="1"/>
    <col min="12567" max="12568" width="10.88671875" style="4" customWidth="1"/>
    <col min="12569" max="12790" width="9.109375" style="4"/>
    <col min="12791" max="12791" width="11.88671875" style="4" bestFit="1" customWidth="1"/>
    <col min="12792" max="12792" width="18" style="4" customWidth="1"/>
    <col min="12793" max="12793" width="9.33203125" style="4" customWidth="1"/>
    <col min="12794" max="12794" width="25.44140625" style="4" customWidth="1"/>
    <col min="12795" max="12795" width="11.5546875" style="4" customWidth="1"/>
    <col min="12796" max="12796" width="9.6640625" style="4" customWidth="1"/>
    <col min="12797" max="12797" width="22.33203125" style="4" customWidth="1"/>
    <col min="12798" max="12798" width="10.44140625" style="4" customWidth="1"/>
    <col min="12799" max="12805" width="9.109375" style="4"/>
    <col min="12806" max="12806" width="10.21875" style="4" customWidth="1"/>
    <col min="12807" max="12809" width="9.109375" style="4"/>
    <col min="12810" max="12810" width="8.88671875" style="4" customWidth="1"/>
    <col min="12811" max="12811" width="9.5546875" style="4" customWidth="1"/>
    <col min="12812" max="12812" width="9.109375" style="4"/>
    <col min="12813" max="12813" width="9.6640625" style="4" bestFit="1" customWidth="1"/>
    <col min="12814" max="12820" width="9.109375" style="4"/>
    <col min="12821" max="12821" width="11.44140625" style="4" customWidth="1"/>
    <col min="12822" max="12822" width="10.77734375" style="4" customWidth="1"/>
    <col min="12823" max="12824" width="10.88671875" style="4" customWidth="1"/>
    <col min="12825" max="13046" width="9.109375" style="4"/>
    <col min="13047" max="13047" width="11.88671875" style="4" bestFit="1" customWidth="1"/>
    <col min="13048" max="13048" width="18" style="4" customWidth="1"/>
    <col min="13049" max="13049" width="9.33203125" style="4" customWidth="1"/>
    <col min="13050" max="13050" width="25.44140625" style="4" customWidth="1"/>
    <col min="13051" max="13051" width="11.5546875" style="4" customWidth="1"/>
    <col min="13052" max="13052" width="9.6640625" style="4" customWidth="1"/>
    <col min="13053" max="13053" width="22.33203125" style="4" customWidth="1"/>
    <col min="13054" max="13054" width="10.44140625" style="4" customWidth="1"/>
    <col min="13055" max="13061" width="9.109375" style="4"/>
    <col min="13062" max="13062" width="10.21875" style="4" customWidth="1"/>
    <col min="13063" max="13065" width="9.109375" style="4"/>
    <col min="13066" max="13066" width="8.88671875" style="4" customWidth="1"/>
    <col min="13067" max="13067" width="9.5546875" style="4" customWidth="1"/>
    <col min="13068" max="13068" width="9.109375" style="4"/>
    <col min="13069" max="13069" width="9.6640625" style="4" bestFit="1" customWidth="1"/>
    <col min="13070" max="13076" width="9.109375" style="4"/>
    <col min="13077" max="13077" width="11.44140625" style="4" customWidth="1"/>
    <col min="13078" max="13078" width="10.77734375" style="4" customWidth="1"/>
    <col min="13079" max="13080" width="10.88671875" style="4" customWidth="1"/>
    <col min="13081" max="13302" width="9.109375" style="4"/>
    <col min="13303" max="13303" width="11.88671875" style="4" bestFit="1" customWidth="1"/>
    <col min="13304" max="13304" width="18" style="4" customWidth="1"/>
    <col min="13305" max="13305" width="9.33203125" style="4" customWidth="1"/>
    <col min="13306" max="13306" width="25.44140625" style="4" customWidth="1"/>
    <col min="13307" max="13307" width="11.5546875" style="4" customWidth="1"/>
    <col min="13308" max="13308" width="9.6640625" style="4" customWidth="1"/>
    <col min="13309" max="13309" width="22.33203125" style="4" customWidth="1"/>
    <col min="13310" max="13310" width="10.44140625" style="4" customWidth="1"/>
    <col min="13311" max="13317" width="9.109375" style="4"/>
    <col min="13318" max="13318" width="10.21875" style="4" customWidth="1"/>
    <col min="13319" max="13321" width="9.109375" style="4"/>
    <col min="13322" max="13322" width="8.88671875" style="4" customWidth="1"/>
    <col min="13323" max="13323" width="9.5546875" style="4" customWidth="1"/>
    <col min="13324" max="13324" width="9.109375" style="4"/>
    <col min="13325" max="13325" width="9.6640625" style="4" bestFit="1" customWidth="1"/>
    <col min="13326" max="13332" width="9.109375" style="4"/>
    <col min="13333" max="13333" width="11.44140625" style="4" customWidth="1"/>
    <col min="13334" max="13334" width="10.77734375" style="4" customWidth="1"/>
    <col min="13335" max="13336" width="10.88671875" style="4" customWidth="1"/>
    <col min="13337" max="13558" width="9.109375" style="4"/>
    <col min="13559" max="13559" width="11.88671875" style="4" bestFit="1" customWidth="1"/>
    <col min="13560" max="13560" width="18" style="4" customWidth="1"/>
    <col min="13561" max="13561" width="9.33203125" style="4" customWidth="1"/>
    <col min="13562" max="13562" width="25.44140625" style="4" customWidth="1"/>
    <col min="13563" max="13563" width="11.5546875" style="4" customWidth="1"/>
    <col min="13564" max="13564" width="9.6640625" style="4" customWidth="1"/>
    <col min="13565" max="13565" width="22.33203125" style="4" customWidth="1"/>
    <col min="13566" max="13566" width="10.44140625" style="4" customWidth="1"/>
    <col min="13567" max="13573" width="9.109375" style="4"/>
    <col min="13574" max="13574" width="10.21875" style="4" customWidth="1"/>
    <col min="13575" max="13577" width="9.109375" style="4"/>
    <col min="13578" max="13578" width="8.88671875" style="4" customWidth="1"/>
    <col min="13579" max="13579" width="9.5546875" style="4" customWidth="1"/>
    <col min="13580" max="13580" width="9.109375" style="4"/>
    <col min="13581" max="13581" width="9.6640625" style="4" bestFit="1" customWidth="1"/>
    <col min="13582" max="13588" width="9.109375" style="4"/>
    <col min="13589" max="13589" width="11.44140625" style="4" customWidth="1"/>
    <col min="13590" max="13590" width="10.77734375" style="4" customWidth="1"/>
    <col min="13591" max="13592" width="10.88671875" style="4" customWidth="1"/>
    <col min="13593" max="13814" width="9.109375" style="4"/>
    <col min="13815" max="13815" width="11.88671875" style="4" bestFit="1" customWidth="1"/>
    <col min="13816" max="13816" width="18" style="4" customWidth="1"/>
    <col min="13817" max="13817" width="9.33203125" style="4" customWidth="1"/>
    <col min="13818" max="13818" width="25.44140625" style="4" customWidth="1"/>
    <col min="13819" max="13819" width="11.5546875" style="4" customWidth="1"/>
    <col min="13820" max="13820" width="9.6640625" style="4" customWidth="1"/>
    <col min="13821" max="13821" width="22.33203125" style="4" customWidth="1"/>
    <col min="13822" max="13822" width="10.44140625" style="4" customWidth="1"/>
    <col min="13823" max="13829" width="9.109375" style="4"/>
    <col min="13830" max="13830" width="10.21875" style="4" customWidth="1"/>
    <col min="13831" max="13833" width="9.109375" style="4"/>
    <col min="13834" max="13834" width="8.88671875" style="4" customWidth="1"/>
    <col min="13835" max="13835" width="9.5546875" style="4" customWidth="1"/>
    <col min="13836" max="13836" width="9.109375" style="4"/>
    <col min="13837" max="13837" width="9.6640625" style="4" bestFit="1" customWidth="1"/>
    <col min="13838" max="13844" width="9.109375" style="4"/>
    <col min="13845" max="13845" width="11.44140625" style="4" customWidth="1"/>
    <col min="13846" max="13846" width="10.77734375" style="4" customWidth="1"/>
    <col min="13847" max="13848" width="10.88671875" style="4" customWidth="1"/>
    <col min="13849" max="14070" width="9.109375" style="4"/>
    <col min="14071" max="14071" width="11.88671875" style="4" bestFit="1" customWidth="1"/>
    <col min="14072" max="14072" width="18" style="4" customWidth="1"/>
    <col min="14073" max="14073" width="9.33203125" style="4" customWidth="1"/>
    <col min="14074" max="14074" width="25.44140625" style="4" customWidth="1"/>
    <col min="14075" max="14075" width="11.5546875" style="4" customWidth="1"/>
    <col min="14076" max="14076" width="9.6640625" style="4" customWidth="1"/>
    <col min="14077" max="14077" width="22.33203125" style="4" customWidth="1"/>
    <col min="14078" max="14078" width="10.44140625" style="4" customWidth="1"/>
    <col min="14079" max="14085" width="9.109375" style="4"/>
    <col min="14086" max="14086" width="10.21875" style="4" customWidth="1"/>
    <col min="14087" max="14089" width="9.109375" style="4"/>
    <col min="14090" max="14090" width="8.88671875" style="4" customWidth="1"/>
    <col min="14091" max="14091" width="9.5546875" style="4" customWidth="1"/>
    <col min="14092" max="14092" width="9.109375" style="4"/>
    <col min="14093" max="14093" width="9.6640625" style="4" bestFit="1" customWidth="1"/>
    <col min="14094" max="14100" width="9.109375" style="4"/>
    <col min="14101" max="14101" width="11.44140625" style="4" customWidth="1"/>
    <col min="14102" max="14102" width="10.77734375" style="4" customWidth="1"/>
    <col min="14103" max="14104" width="10.88671875" style="4" customWidth="1"/>
    <col min="14105" max="14326" width="9.109375" style="4"/>
    <col min="14327" max="14327" width="11.88671875" style="4" bestFit="1" customWidth="1"/>
    <col min="14328" max="14328" width="18" style="4" customWidth="1"/>
    <col min="14329" max="14329" width="9.33203125" style="4" customWidth="1"/>
    <col min="14330" max="14330" width="25.44140625" style="4" customWidth="1"/>
    <col min="14331" max="14331" width="11.5546875" style="4" customWidth="1"/>
    <col min="14332" max="14332" width="9.6640625" style="4" customWidth="1"/>
    <col min="14333" max="14333" width="22.33203125" style="4" customWidth="1"/>
    <col min="14334" max="14334" width="10.44140625" style="4" customWidth="1"/>
    <col min="14335" max="14341" width="9.109375" style="4"/>
    <col min="14342" max="14342" width="10.21875" style="4" customWidth="1"/>
    <col min="14343" max="14345" width="9.109375" style="4"/>
    <col min="14346" max="14346" width="8.88671875" style="4" customWidth="1"/>
    <col min="14347" max="14347" width="9.5546875" style="4" customWidth="1"/>
    <col min="14348" max="14348" width="9.109375" style="4"/>
    <col min="14349" max="14349" width="9.6640625" style="4" bestFit="1" customWidth="1"/>
    <col min="14350" max="14356" width="9.109375" style="4"/>
    <col min="14357" max="14357" width="11.44140625" style="4" customWidth="1"/>
    <col min="14358" max="14358" width="10.77734375" style="4" customWidth="1"/>
    <col min="14359" max="14360" width="10.88671875" style="4" customWidth="1"/>
    <col min="14361" max="14582" width="9.109375" style="4"/>
    <col min="14583" max="14583" width="11.88671875" style="4" bestFit="1" customWidth="1"/>
    <col min="14584" max="14584" width="18" style="4" customWidth="1"/>
    <col min="14585" max="14585" width="9.33203125" style="4" customWidth="1"/>
    <col min="14586" max="14586" width="25.44140625" style="4" customWidth="1"/>
    <col min="14587" max="14587" width="11.5546875" style="4" customWidth="1"/>
    <col min="14588" max="14588" width="9.6640625" style="4" customWidth="1"/>
    <col min="14589" max="14589" width="22.33203125" style="4" customWidth="1"/>
    <col min="14590" max="14590" width="10.44140625" style="4" customWidth="1"/>
    <col min="14591" max="14597" width="9.109375" style="4"/>
    <col min="14598" max="14598" width="10.21875" style="4" customWidth="1"/>
    <col min="14599" max="14601" width="9.109375" style="4"/>
    <col min="14602" max="14602" width="8.88671875" style="4" customWidth="1"/>
    <col min="14603" max="14603" width="9.5546875" style="4" customWidth="1"/>
    <col min="14604" max="14604" width="9.109375" style="4"/>
    <col min="14605" max="14605" width="9.6640625" style="4" bestFit="1" customWidth="1"/>
    <col min="14606" max="14612" width="9.109375" style="4"/>
    <col min="14613" max="14613" width="11.44140625" style="4" customWidth="1"/>
    <col min="14614" max="14614" width="10.77734375" style="4" customWidth="1"/>
    <col min="14615" max="14616" width="10.88671875" style="4" customWidth="1"/>
    <col min="14617" max="14838" width="9.109375" style="4"/>
    <col min="14839" max="14839" width="11.88671875" style="4" bestFit="1" customWidth="1"/>
    <col min="14840" max="14840" width="18" style="4" customWidth="1"/>
    <col min="14841" max="14841" width="9.33203125" style="4" customWidth="1"/>
    <col min="14842" max="14842" width="25.44140625" style="4" customWidth="1"/>
    <col min="14843" max="14843" width="11.5546875" style="4" customWidth="1"/>
    <col min="14844" max="14844" width="9.6640625" style="4" customWidth="1"/>
    <col min="14845" max="14845" width="22.33203125" style="4" customWidth="1"/>
    <col min="14846" max="14846" width="10.44140625" style="4" customWidth="1"/>
    <col min="14847" max="14853" width="9.109375" style="4"/>
    <col min="14854" max="14854" width="10.21875" style="4" customWidth="1"/>
    <col min="14855" max="14857" width="9.109375" style="4"/>
    <col min="14858" max="14858" width="8.88671875" style="4" customWidth="1"/>
    <col min="14859" max="14859" width="9.5546875" style="4" customWidth="1"/>
    <col min="14860" max="14860" width="9.109375" style="4"/>
    <col min="14861" max="14861" width="9.6640625" style="4" bestFit="1" customWidth="1"/>
    <col min="14862" max="14868" width="9.109375" style="4"/>
    <col min="14869" max="14869" width="11.44140625" style="4" customWidth="1"/>
    <col min="14870" max="14870" width="10.77734375" style="4" customWidth="1"/>
    <col min="14871" max="14872" width="10.88671875" style="4" customWidth="1"/>
    <col min="14873" max="15094" width="9.109375" style="4"/>
    <col min="15095" max="15095" width="11.88671875" style="4" bestFit="1" customWidth="1"/>
    <col min="15096" max="15096" width="18" style="4" customWidth="1"/>
    <col min="15097" max="15097" width="9.33203125" style="4" customWidth="1"/>
    <col min="15098" max="15098" width="25.44140625" style="4" customWidth="1"/>
    <col min="15099" max="15099" width="11.5546875" style="4" customWidth="1"/>
    <col min="15100" max="15100" width="9.6640625" style="4" customWidth="1"/>
    <col min="15101" max="15101" width="22.33203125" style="4" customWidth="1"/>
    <col min="15102" max="15102" width="10.44140625" style="4" customWidth="1"/>
    <col min="15103" max="15109" width="9.109375" style="4"/>
    <col min="15110" max="15110" width="10.21875" style="4" customWidth="1"/>
    <col min="15111" max="15113" width="9.109375" style="4"/>
    <col min="15114" max="15114" width="8.88671875" style="4" customWidth="1"/>
    <col min="15115" max="15115" width="9.5546875" style="4" customWidth="1"/>
    <col min="15116" max="15116" width="9.109375" style="4"/>
    <col min="15117" max="15117" width="9.6640625" style="4" bestFit="1" customWidth="1"/>
    <col min="15118" max="15124" width="9.109375" style="4"/>
    <col min="15125" max="15125" width="11.44140625" style="4" customWidth="1"/>
    <col min="15126" max="15126" width="10.77734375" style="4" customWidth="1"/>
    <col min="15127" max="15128" width="10.88671875" style="4" customWidth="1"/>
    <col min="15129" max="15350" width="9.109375" style="4"/>
    <col min="15351" max="15351" width="11.88671875" style="4" bestFit="1" customWidth="1"/>
    <col min="15352" max="15352" width="18" style="4" customWidth="1"/>
    <col min="15353" max="15353" width="9.33203125" style="4" customWidth="1"/>
    <col min="15354" max="15354" width="25.44140625" style="4" customWidth="1"/>
    <col min="15355" max="15355" width="11.5546875" style="4" customWidth="1"/>
    <col min="15356" max="15356" width="9.6640625" style="4" customWidth="1"/>
    <col min="15357" max="15357" width="22.33203125" style="4" customWidth="1"/>
    <col min="15358" max="15358" width="10.44140625" style="4" customWidth="1"/>
    <col min="15359" max="15365" width="9.109375" style="4"/>
    <col min="15366" max="15366" width="10.21875" style="4" customWidth="1"/>
    <col min="15367" max="15369" width="9.109375" style="4"/>
    <col min="15370" max="15370" width="8.88671875" style="4" customWidth="1"/>
    <col min="15371" max="15371" width="9.5546875" style="4" customWidth="1"/>
    <col min="15372" max="15372" width="9.109375" style="4"/>
    <col min="15373" max="15373" width="9.6640625" style="4" bestFit="1" customWidth="1"/>
    <col min="15374" max="15380" width="9.109375" style="4"/>
    <col min="15381" max="15381" width="11.44140625" style="4" customWidth="1"/>
    <col min="15382" max="15382" width="10.77734375" style="4" customWidth="1"/>
    <col min="15383" max="15384" width="10.88671875" style="4" customWidth="1"/>
    <col min="15385" max="15606" width="9.109375" style="4"/>
    <col min="15607" max="15607" width="11.88671875" style="4" bestFit="1" customWidth="1"/>
    <col min="15608" max="15608" width="18" style="4" customWidth="1"/>
    <col min="15609" max="15609" width="9.33203125" style="4" customWidth="1"/>
    <col min="15610" max="15610" width="25.44140625" style="4" customWidth="1"/>
    <col min="15611" max="15611" width="11.5546875" style="4" customWidth="1"/>
    <col min="15612" max="15612" width="9.6640625" style="4" customWidth="1"/>
    <col min="15613" max="15613" width="22.33203125" style="4" customWidth="1"/>
    <col min="15614" max="15614" width="10.44140625" style="4" customWidth="1"/>
    <col min="15615" max="15621" width="9.109375" style="4"/>
    <col min="15622" max="15622" width="10.21875" style="4" customWidth="1"/>
    <col min="15623" max="15625" width="9.109375" style="4"/>
    <col min="15626" max="15626" width="8.88671875" style="4" customWidth="1"/>
    <col min="15627" max="15627" width="9.5546875" style="4" customWidth="1"/>
    <col min="15628" max="15628" width="9.109375" style="4"/>
    <col min="15629" max="15629" width="9.6640625" style="4" bestFit="1" customWidth="1"/>
    <col min="15630" max="15636" width="9.109375" style="4"/>
    <col min="15637" max="15637" width="11.44140625" style="4" customWidth="1"/>
    <col min="15638" max="15638" width="10.77734375" style="4" customWidth="1"/>
    <col min="15639" max="15640" width="10.88671875" style="4" customWidth="1"/>
    <col min="15641" max="15862" width="9.109375" style="4"/>
    <col min="15863" max="15863" width="11.88671875" style="4" bestFit="1" customWidth="1"/>
    <col min="15864" max="15864" width="18" style="4" customWidth="1"/>
    <col min="15865" max="15865" width="9.33203125" style="4" customWidth="1"/>
    <col min="15866" max="15866" width="25.44140625" style="4" customWidth="1"/>
    <col min="15867" max="15867" width="11.5546875" style="4" customWidth="1"/>
    <col min="15868" max="15868" width="9.6640625" style="4" customWidth="1"/>
    <col min="15869" max="15869" width="22.33203125" style="4" customWidth="1"/>
    <col min="15870" max="15870" width="10.44140625" style="4" customWidth="1"/>
    <col min="15871" max="15877" width="9.109375" style="4"/>
    <col min="15878" max="15878" width="10.21875" style="4" customWidth="1"/>
    <col min="15879" max="15881" width="9.109375" style="4"/>
    <col min="15882" max="15882" width="8.88671875" style="4" customWidth="1"/>
    <col min="15883" max="15883" width="9.5546875" style="4" customWidth="1"/>
    <col min="15884" max="15884" width="9.109375" style="4"/>
    <col min="15885" max="15885" width="9.6640625" style="4" bestFit="1" customWidth="1"/>
    <col min="15886" max="15892" width="9.109375" style="4"/>
    <col min="15893" max="15893" width="11.44140625" style="4" customWidth="1"/>
    <col min="15894" max="15894" width="10.77734375" style="4" customWidth="1"/>
    <col min="15895" max="15896" width="10.88671875" style="4" customWidth="1"/>
    <col min="15897" max="16118" width="9.109375" style="4"/>
    <col min="16119" max="16119" width="11.88671875" style="4" bestFit="1" customWidth="1"/>
    <col min="16120" max="16120" width="18" style="4" customWidth="1"/>
    <col min="16121" max="16121" width="9.33203125" style="4" customWidth="1"/>
    <col min="16122" max="16122" width="25.44140625" style="4" customWidth="1"/>
    <col min="16123" max="16123" width="11.5546875" style="4" customWidth="1"/>
    <col min="16124" max="16124" width="9.6640625" style="4" customWidth="1"/>
    <col min="16125" max="16125" width="22.33203125" style="4" customWidth="1"/>
    <col min="16126" max="16126" width="10.44140625" style="4" customWidth="1"/>
    <col min="16127" max="16133" width="9.109375" style="4"/>
    <col min="16134" max="16134" width="10.21875" style="4" customWidth="1"/>
    <col min="16135" max="16137" width="9.109375" style="4"/>
    <col min="16138" max="16138" width="8.88671875" style="4" customWidth="1"/>
    <col min="16139" max="16139" width="9.5546875" style="4" customWidth="1"/>
    <col min="16140" max="16140" width="9.109375" style="4"/>
    <col min="16141" max="16141" width="9.6640625" style="4" bestFit="1" customWidth="1"/>
    <col min="16142" max="16148" width="9.109375" style="4"/>
    <col min="16149" max="16149" width="11.44140625" style="4" customWidth="1"/>
    <col min="16150" max="16150" width="10.77734375" style="4" customWidth="1"/>
    <col min="16151" max="16152" width="10.88671875" style="4" customWidth="1"/>
    <col min="16153" max="16384" width="9.109375" style="4"/>
  </cols>
  <sheetData>
    <row r="1" spans="1:27" s="1" customFormat="1" ht="30" customHeight="1" x14ac:dyDescent="0.25">
      <c r="A1" s="21" t="s">
        <v>17</v>
      </c>
      <c r="B1" s="22" t="s">
        <v>150</v>
      </c>
      <c r="C1" s="23" t="s">
        <v>18</v>
      </c>
      <c r="D1" s="23" t="s">
        <v>19</v>
      </c>
      <c r="E1" s="23" t="s">
        <v>20</v>
      </c>
      <c r="F1" s="23" t="s">
        <v>5</v>
      </c>
      <c r="G1" s="23" t="s">
        <v>9</v>
      </c>
      <c r="H1" s="23" t="s">
        <v>8</v>
      </c>
      <c r="I1" s="23" t="s">
        <v>7</v>
      </c>
      <c r="J1" s="23" t="s">
        <v>6</v>
      </c>
      <c r="K1" s="23" t="s">
        <v>21</v>
      </c>
      <c r="L1" s="23" t="s">
        <v>22</v>
      </c>
      <c r="M1" s="23" t="s">
        <v>23</v>
      </c>
      <c r="N1" s="24" t="s">
        <v>12</v>
      </c>
      <c r="O1" s="23" t="s">
        <v>11</v>
      </c>
      <c r="P1" s="23" t="s">
        <v>10</v>
      </c>
      <c r="Q1" s="24" t="s">
        <v>3</v>
      </c>
      <c r="R1" s="24" t="s">
        <v>24</v>
      </c>
      <c r="S1" s="24" t="s">
        <v>25</v>
      </c>
      <c r="T1" s="24" t="s">
        <v>26</v>
      </c>
      <c r="U1" s="24" t="s">
        <v>1</v>
      </c>
      <c r="V1" s="24" t="s">
        <v>2</v>
      </c>
      <c r="W1" s="24" t="s">
        <v>27</v>
      </c>
      <c r="X1" s="24" t="s">
        <v>28</v>
      </c>
      <c r="Y1" s="24" t="s">
        <v>29</v>
      </c>
      <c r="Z1" s="24" t="s">
        <v>4</v>
      </c>
      <c r="AA1" s="25" t="s">
        <v>0</v>
      </c>
    </row>
    <row r="2" spans="1:27" ht="15" customHeight="1" x14ac:dyDescent="0.25">
      <c r="A2" s="21"/>
      <c r="B2" s="22"/>
      <c r="C2" s="26" t="s">
        <v>30</v>
      </c>
      <c r="D2" s="27" t="s">
        <v>31</v>
      </c>
      <c r="E2" s="24" t="s">
        <v>149</v>
      </c>
      <c r="F2" s="27" t="s">
        <v>15</v>
      </c>
      <c r="G2" s="27" t="s">
        <v>15</v>
      </c>
      <c r="H2" s="27" t="s">
        <v>15</v>
      </c>
      <c r="I2" s="27" t="s">
        <v>15</v>
      </c>
      <c r="J2" s="27" t="s">
        <v>15</v>
      </c>
      <c r="K2" s="27" t="s">
        <v>15</v>
      </c>
      <c r="L2" s="27" t="s">
        <v>15</v>
      </c>
      <c r="M2" s="27" t="s">
        <v>15</v>
      </c>
      <c r="N2" s="27" t="s">
        <v>31</v>
      </c>
      <c r="O2" s="27" t="s">
        <v>15</v>
      </c>
      <c r="P2" s="27" t="s">
        <v>15</v>
      </c>
      <c r="Q2" s="27" t="s">
        <v>14</v>
      </c>
      <c r="R2" s="27" t="s">
        <v>14</v>
      </c>
      <c r="S2" s="27" t="s">
        <v>31</v>
      </c>
      <c r="T2" s="27" t="s">
        <v>13</v>
      </c>
      <c r="U2" s="27" t="s">
        <v>13</v>
      </c>
      <c r="V2" s="27" t="s">
        <v>13</v>
      </c>
      <c r="W2" s="27" t="s">
        <v>13</v>
      </c>
      <c r="X2" s="27" t="s">
        <v>31</v>
      </c>
      <c r="Y2" s="27" t="s">
        <v>15</v>
      </c>
      <c r="Z2" s="27" t="s">
        <v>16</v>
      </c>
      <c r="AA2" s="27" t="s">
        <v>31</v>
      </c>
    </row>
    <row r="3" spans="1:27" ht="15" customHeight="1" x14ac:dyDescent="0.25">
      <c r="A3" s="5" t="s">
        <v>32</v>
      </c>
      <c r="B3" s="6" t="s">
        <v>71</v>
      </c>
      <c r="C3" s="7" t="s">
        <v>103</v>
      </c>
      <c r="D3" s="3" t="s">
        <v>140</v>
      </c>
      <c r="E3" s="7" t="s">
        <v>128</v>
      </c>
      <c r="F3" s="8">
        <v>26.9</v>
      </c>
      <c r="G3" s="8">
        <v>30.5</v>
      </c>
      <c r="H3" s="8">
        <v>16.899999999999999</v>
      </c>
      <c r="I3" s="8">
        <v>11</v>
      </c>
      <c r="J3" s="8">
        <v>14.7</v>
      </c>
      <c r="K3" s="9">
        <v>0.97524</v>
      </c>
      <c r="L3" s="10">
        <f>K3/1.72</f>
        <v>0.56700000000000006</v>
      </c>
      <c r="M3" s="11">
        <v>9.4E-2</v>
      </c>
      <c r="N3" s="12">
        <f>L3/M3</f>
        <v>6.0319148936170217</v>
      </c>
      <c r="O3" s="13">
        <v>48.8</v>
      </c>
      <c r="P3" s="13">
        <v>13.375</v>
      </c>
      <c r="Q3" s="13">
        <v>13.6</v>
      </c>
      <c r="R3" s="13">
        <f>(Q3-(K3*2))*100/F3</f>
        <v>43.30676579925651</v>
      </c>
      <c r="S3" s="9">
        <v>8.51</v>
      </c>
      <c r="T3" s="14">
        <v>0.26956094279999998</v>
      </c>
      <c r="U3" s="14">
        <v>0.14826821170000001</v>
      </c>
      <c r="V3" s="15">
        <v>10.44933382</v>
      </c>
      <c r="W3" s="14">
        <v>1.541103894E-2</v>
      </c>
      <c r="X3" s="9">
        <f>T3/U3</f>
        <v>1.8180629530045107</v>
      </c>
      <c r="Y3" s="8">
        <v>284.29998779296875</v>
      </c>
      <c r="Z3" s="16">
        <v>36</v>
      </c>
      <c r="AA3" s="13">
        <v>1.2920292615890503</v>
      </c>
    </row>
    <row r="4" spans="1:27" ht="15" customHeight="1" x14ac:dyDescent="0.25">
      <c r="A4" s="5"/>
      <c r="B4" s="6"/>
      <c r="C4" s="7" t="s">
        <v>104</v>
      </c>
      <c r="D4" s="3" t="s">
        <v>141</v>
      </c>
      <c r="E4" s="7" t="s">
        <v>129</v>
      </c>
      <c r="F4" s="8">
        <v>14.2</v>
      </c>
      <c r="G4" s="8">
        <v>33.799999999999997</v>
      </c>
      <c r="H4" s="8">
        <v>10.5</v>
      </c>
      <c r="I4" s="8">
        <v>18</v>
      </c>
      <c r="J4" s="8">
        <v>23.5</v>
      </c>
      <c r="K4" s="9">
        <v>0.43515999999999999</v>
      </c>
      <c r="L4" s="10">
        <f t="shared" ref="L4:L59" si="0">K4/1.72</f>
        <v>0.253</v>
      </c>
      <c r="M4" s="11" t="s">
        <v>31</v>
      </c>
      <c r="N4" s="12" t="s">
        <v>31</v>
      </c>
      <c r="O4" s="13">
        <v>74.400000000000006</v>
      </c>
      <c r="P4" s="13">
        <v>16</v>
      </c>
      <c r="Q4" s="13" t="s">
        <v>31</v>
      </c>
      <c r="R4" s="13" t="s">
        <v>31</v>
      </c>
      <c r="S4" s="9">
        <v>8.77</v>
      </c>
      <c r="T4" s="14" t="s">
        <v>31</v>
      </c>
      <c r="U4" s="14" t="s">
        <v>31</v>
      </c>
      <c r="V4" s="15" t="s">
        <v>31</v>
      </c>
      <c r="W4" s="14" t="s">
        <v>31</v>
      </c>
      <c r="X4" s="9" t="s">
        <v>31</v>
      </c>
      <c r="Y4" s="8"/>
      <c r="Z4" s="16"/>
      <c r="AA4" s="13">
        <v>2.8034095764160156</v>
      </c>
    </row>
    <row r="5" spans="1:27" ht="15" customHeight="1" x14ac:dyDescent="0.25">
      <c r="A5" s="5" t="s">
        <v>35</v>
      </c>
      <c r="B5" s="6" t="s">
        <v>72</v>
      </c>
      <c r="C5" s="7" t="s">
        <v>105</v>
      </c>
      <c r="D5" s="3" t="s">
        <v>141</v>
      </c>
      <c r="E5" s="7" t="s">
        <v>129</v>
      </c>
      <c r="F5" s="8">
        <v>19.100000000000001</v>
      </c>
      <c r="G5" s="8">
        <v>25.8</v>
      </c>
      <c r="H5" s="8">
        <v>16.2</v>
      </c>
      <c r="I5" s="8">
        <v>13.3</v>
      </c>
      <c r="J5" s="8">
        <v>25.6</v>
      </c>
      <c r="K5" s="9">
        <v>1.8593200000000001</v>
      </c>
      <c r="L5" s="10">
        <f t="shared" si="0"/>
        <v>1.081</v>
      </c>
      <c r="M5" s="11">
        <v>0.14899999999999999</v>
      </c>
      <c r="N5" s="12">
        <f t="shared" ref="N5:N23" si="1">L5/M5</f>
        <v>7.2550335570469802</v>
      </c>
      <c r="O5" s="13">
        <v>55.6</v>
      </c>
      <c r="P5" s="13">
        <v>12.75</v>
      </c>
      <c r="Q5" s="13">
        <v>10.7</v>
      </c>
      <c r="R5" s="13">
        <f>(Q5-(K5*2))*100/F5</f>
        <v>36.551623036649204</v>
      </c>
      <c r="S5" s="9">
        <v>8.5</v>
      </c>
      <c r="T5" s="14">
        <v>0.26378098300000002</v>
      </c>
      <c r="U5" s="14">
        <v>0.1064034421</v>
      </c>
      <c r="V5" s="15">
        <v>9.677386383</v>
      </c>
      <c r="W5" s="14">
        <v>1.0998147030000001E-2</v>
      </c>
      <c r="X5" s="9">
        <f t="shared" ref="X5:X58" si="2">T5/U5</f>
        <v>2.4790643779370747</v>
      </c>
      <c r="Y5" s="8">
        <v>333.39999389648438</v>
      </c>
      <c r="Z5" s="16">
        <v>43</v>
      </c>
      <c r="AA5" s="13">
        <v>1.0490497350692749</v>
      </c>
    </row>
    <row r="6" spans="1:27" ht="15" customHeight="1" x14ac:dyDescent="0.25">
      <c r="A6" s="5"/>
      <c r="B6" s="6"/>
      <c r="C6" s="7" t="s">
        <v>106</v>
      </c>
      <c r="D6" s="3" t="s">
        <v>143</v>
      </c>
      <c r="E6" s="7" t="s">
        <v>136</v>
      </c>
      <c r="F6" s="8">
        <v>8.6999999999999993</v>
      </c>
      <c r="G6" s="8">
        <v>27.2</v>
      </c>
      <c r="H6" s="8">
        <v>10.6</v>
      </c>
      <c r="I6" s="8">
        <v>14.8</v>
      </c>
      <c r="J6" s="8">
        <v>38.700000000000003</v>
      </c>
      <c r="K6" s="9">
        <v>0.33883999999999997</v>
      </c>
      <c r="L6" s="10">
        <f t="shared" si="0"/>
        <v>0.19699999999999998</v>
      </c>
      <c r="M6" s="11" t="s">
        <v>31</v>
      </c>
      <c r="N6" s="12" t="s">
        <v>31</v>
      </c>
      <c r="O6" s="13">
        <v>73.599999999999994</v>
      </c>
      <c r="P6" s="13">
        <v>13.5</v>
      </c>
      <c r="Q6" s="13" t="s">
        <v>31</v>
      </c>
      <c r="R6" s="13" t="s">
        <v>31</v>
      </c>
      <c r="S6" s="9">
        <v>8.99</v>
      </c>
      <c r="T6" s="14" t="s">
        <v>31</v>
      </c>
      <c r="U6" s="14" t="s">
        <v>31</v>
      </c>
      <c r="V6" s="15" t="s">
        <v>31</v>
      </c>
      <c r="W6" s="14" t="s">
        <v>31</v>
      </c>
      <c r="X6" s="9" t="s">
        <v>31</v>
      </c>
      <c r="Y6" s="8"/>
      <c r="Z6" s="16"/>
      <c r="AA6" s="13">
        <v>3.6347918510437012</v>
      </c>
    </row>
    <row r="7" spans="1:27" ht="15" customHeight="1" x14ac:dyDescent="0.25">
      <c r="A7" s="5" t="s">
        <v>37</v>
      </c>
      <c r="B7" s="6" t="s">
        <v>73</v>
      </c>
      <c r="C7" s="7" t="s">
        <v>50</v>
      </c>
      <c r="D7" s="3" t="s">
        <v>140</v>
      </c>
      <c r="E7" s="7" t="s">
        <v>128</v>
      </c>
      <c r="F7" s="8">
        <v>25.6</v>
      </c>
      <c r="G7" s="8">
        <v>29</v>
      </c>
      <c r="H7" s="8">
        <v>18.600000000000001</v>
      </c>
      <c r="I7" s="8">
        <v>9.9</v>
      </c>
      <c r="J7" s="8">
        <v>16.899999999999999</v>
      </c>
      <c r="K7" s="9">
        <v>3.6137199999999998</v>
      </c>
      <c r="L7" s="10">
        <f t="shared" si="0"/>
        <v>2.101</v>
      </c>
      <c r="M7" s="11">
        <v>0.254</v>
      </c>
      <c r="N7" s="12">
        <f t="shared" si="1"/>
        <v>8.271653543307087</v>
      </c>
      <c r="O7" s="13">
        <v>28.4</v>
      </c>
      <c r="P7" s="13">
        <v>3.875</v>
      </c>
      <c r="Q7" s="13">
        <v>18.100000000000001</v>
      </c>
      <c r="R7" s="13">
        <f>(Q7-(K7*2))*100/F7</f>
        <v>42.470937499999998</v>
      </c>
      <c r="S7" s="9">
        <v>8.27</v>
      </c>
      <c r="T7" s="14">
        <v>0.77092989150000002</v>
      </c>
      <c r="U7" s="14">
        <v>0.18908013169999999</v>
      </c>
      <c r="V7" s="15">
        <v>10.45093211</v>
      </c>
      <c r="W7" s="14">
        <v>1.775575276E-2</v>
      </c>
      <c r="X7" s="9">
        <f t="shared" si="2"/>
        <v>4.0772654671257564</v>
      </c>
      <c r="Y7" s="8">
        <v>220.69999694824219</v>
      </c>
      <c r="Z7" s="16">
        <v>133</v>
      </c>
      <c r="AA7" s="13">
        <v>0.67655724287033081</v>
      </c>
    </row>
    <row r="8" spans="1:27" ht="15" customHeight="1" x14ac:dyDescent="0.25">
      <c r="A8" s="5"/>
      <c r="B8" s="6"/>
      <c r="C8" s="7" t="s">
        <v>51</v>
      </c>
      <c r="D8" s="3" t="s">
        <v>140</v>
      </c>
      <c r="E8" s="7" t="s">
        <v>128</v>
      </c>
      <c r="F8" s="8">
        <v>27.4</v>
      </c>
      <c r="G8" s="8">
        <v>24.8</v>
      </c>
      <c r="H8" s="8">
        <v>18.899999999999999</v>
      </c>
      <c r="I8" s="8">
        <v>9.5</v>
      </c>
      <c r="J8" s="8">
        <v>19.399999999999999</v>
      </c>
      <c r="K8" s="9">
        <v>2.42692</v>
      </c>
      <c r="L8" s="10">
        <f t="shared" si="0"/>
        <v>1.411</v>
      </c>
      <c r="M8" s="11">
        <v>0.17799999999999999</v>
      </c>
      <c r="N8" s="12">
        <f t="shared" si="1"/>
        <v>7.9269662921348321</v>
      </c>
      <c r="O8" s="13">
        <v>33.200000000000003</v>
      </c>
      <c r="P8" s="13">
        <v>4.875</v>
      </c>
      <c r="Q8" s="13">
        <v>16.600000000000001</v>
      </c>
      <c r="R8" s="13">
        <f>(Q8-(K8*2))*100/F8</f>
        <v>42.869197080291983</v>
      </c>
      <c r="S8" s="9">
        <v>8.43</v>
      </c>
      <c r="T8" s="14">
        <v>0.247520817</v>
      </c>
      <c r="U8" s="14">
        <v>0.22176925149999999</v>
      </c>
      <c r="V8" s="15">
        <v>10.66474032</v>
      </c>
      <c r="W8" s="14">
        <v>2.4066281910000001E-2</v>
      </c>
      <c r="X8" s="9">
        <f t="shared" si="2"/>
        <v>1.1161187374977455</v>
      </c>
      <c r="Y8" s="8">
        <v>239.60000610351563</v>
      </c>
      <c r="Z8" s="16">
        <v>45</v>
      </c>
      <c r="AA8" s="13">
        <v>0.70830607414245605</v>
      </c>
    </row>
    <row r="9" spans="1:27" ht="15" customHeight="1" x14ac:dyDescent="0.25">
      <c r="A9" s="5"/>
      <c r="B9" s="6"/>
      <c r="C9" s="7" t="s">
        <v>107</v>
      </c>
      <c r="D9" s="3" t="s">
        <v>144</v>
      </c>
      <c r="E9" s="7" t="s">
        <v>137</v>
      </c>
      <c r="F9" s="8">
        <v>3.4</v>
      </c>
      <c r="G9" s="8">
        <v>5</v>
      </c>
      <c r="H9" s="8">
        <v>4.2999999999999901</v>
      </c>
      <c r="I9" s="8">
        <v>6.8</v>
      </c>
      <c r="J9" s="8">
        <v>80.5</v>
      </c>
      <c r="K9" s="9">
        <v>0.40592</v>
      </c>
      <c r="L9" s="10">
        <f t="shared" si="0"/>
        <v>0.23600000000000002</v>
      </c>
      <c r="M9" s="11" t="s">
        <v>31</v>
      </c>
      <c r="N9" s="12" t="s">
        <v>31</v>
      </c>
      <c r="O9" s="13">
        <v>85.6</v>
      </c>
      <c r="P9" s="13">
        <v>3.125</v>
      </c>
      <c r="Q9" s="13" t="s">
        <v>31</v>
      </c>
      <c r="R9" s="13" t="s">
        <v>31</v>
      </c>
      <c r="S9" s="9">
        <v>8.84</v>
      </c>
      <c r="T9" s="14" t="s">
        <v>31</v>
      </c>
      <c r="U9" s="14" t="s">
        <v>31</v>
      </c>
      <c r="V9" s="15" t="s">
        <v>31</v>
      </c>
      <c r="W9" s="14" t="s">
        <v>31</v>
      </c>
      <c r="X9" s="9" t="s">
        <v>31</v>
      </c>
      <c r="Y9" s="8" t="s">
        <v>31</v>
      </c>
      <c r="Z9" s="16" t="s">
        <v>31</v>
      </c>
      <c r="AA9" s="13">
        <v>1.0698217153549194</v>
      </c>
    </row>
    <row r="10" spans="1:27" ht="15" customHeight="1" x14ac:dyDescent="0.25">
      <c r="A10" s="16" t="s">
        <v>40</v>
      </c>
      <c r="B10" s="28" t="s">
        <v>74</v>
      </c>
      <c r="C10" s="7" t="s">
        <v>34</v>
      </c>
      <c r="D10" s="7" t="s">
        <v>147</v>
      </c>
      <c r="E10" s="7" t="s">
        <v>130</v>
      </c>
      <c r="F10" s="8">
        <v>35.9</v>
      </c>
      <c r="G10" s="8">
        <v>31.5</v>
      </c>
      <c r="H10" s="8">
        <v>17.3</v>
      </c>
      <c r="I10" s="8">
        <v>6.1</v>
      </c>
      <c r="J10" s="8">
        <v>9.1999999999999993</v>
      </c>
      <c r="K10" s="9">
        <v>2.63504</v>
      </c>
      <c r="L10" s="10">
        <f t="shared" si="0"/>
        <v>1.532</v>
      </c>
      <c r="M10" s="11">
        <v>0.184</v>
      </c>
      <c r="N10" s="12">
        <f t="shared" si="1"/>
        <v>8.3260869565217401</v>
      </c>
      <c r="O10" s="13">
        <v>12</v>
      </c>
      <c r="P10" s="13">
        <v>1.75</v>
      </c>
      <c r="Q10" s="13">
        <v>22.5</v>
      </c>
      <c r="R10" s="13">
        <f>(Q10-(K10*2))*100/F10</f>
        <v>47.994206128133705</v>
      </c>
      <c r="S10" s="9">
        <v>8.31</v>
      </c>
      <c r="T10" s="14">
        <v>0.70580426559999998</v>
      </c>
      <c r="U10" s="14">
        <v>0.19467915080000001</v>
      </c>
      <c r="V10" s="15">
        <v>10.87768148</v>
      </c>
      <c r="W10" s="14">
        <v>1.512509072E-2</v>
      </c>
      <c r="X10" s="9">
        <f t="shared" si="2"/>
        <v>3.6254743391864022</v>
      </c>
      <c r="Y10" s="8">
        <v>183.80000305175781</v>
      </c>
      <c r="Z10" s="16">
        <v>183</v>
      </c>
      <c r="AA10" s="13">
        <v>0.70546364784240723</v>
      </c>
    </row>
    <row r="11" spans="1:27" ht="15" customHeight="1" x14ac:dyDescent="0.25">
      <c r="A11" s="5" t="s">
        <v>42</v>
      </c>
      <c r="B11" s="6" t="s">
        <v>75</v>
      </c>
      <c r="C11" s="7" t="s">
        <v>34</v>
      </c>
      <c r="D11" s="3" t="s">
        <v>140</v>
      </c>
      <c r="E11" s="7" t="s">
        <v>128</v>
      </c>
      <c r="F11" s="8">
        <v>27.9</v>
      </c>
      <c r="G11" s="8">
        <v>23.5</v>
      </c>
      <c r="H11" s="8">
        <v>16</v>
      </c>
      <c r="I11" s="8">
        <v>9.6</v>
      </c>
      <c r="J11" s="8">
        <v>23</v>
      </c>
      <c r="K11" s="9">
        <v>2.4251999999999998</v>
      </c>
      <c r="L11" s="10">
        <f t="shared" si="0"/>
        <v>1.41</v>
      </c>
      <c r="M11" s="11">
        <v>0.184</v>
      </c>
      <c r="N11" s="12">
        <f t="shared" si="1"/>
        <v>7.6630434782608692</v>
      </c>
      <c r="O11" s="13">
        <v>32.4</v>
      </c>
      <c r="P11" s="13">
        <v>5.625</v>
      </c>
      <c r="Q11" s="13">
        <v>15.9</v>
      </c>
      <c r="R11" s="13">
        <f>(Q11-(K11*2))*100/F11</f>
        <v>39.604301075268829</v>
      </c>
      <c r="S11" s="9">
        <v>8.4499999999999993</v>
      </c>
      <c r="T11" s="14">
        <v>0.54283270210000001</v>
      </c>
      <c r="U11" s="14">
        <v>0.14143569249999999</v>
      </c>
      <c r="V11" s="15">
        <v>10.434853499999999</v>
      </c>
      <c r="W11" s="14">
        <v>1.11567818E-2</v>
      </c>
      <c r="X11" s="9">
        <f t="shared" si="2"/>
        <v>3.8380177768776438</v>
      </c>
      <c r="Y11" s="8">
        <v>246.19999694824219</v>
      </c>
      <c r="Z11" s="16">
        <v>122</v>
      </c>
      <c r="AA11" s="13">
        <v>0.616005539894104</v>
      </c>
    </row>
    <row r="12" spans="1:27" ht="15" customHeight="1" x14ac:dyDescent="0.25">
      <c r="A12" s="5"/>
      <c r="B12" s="6"/>
      <c r="C12" s="7" t="s">
        <v>108</v>
      </c>
      <c r="D12" s="7" t="s">
        <v>141</v>
      </c>
      <c r="E12" s="7" t="s">
        <v>129</v>
      </c>
      <c r="F12" s="8">
        <v>13.3</v>
      </c>
      <c r="G12" s="8">
        <v>26.7</v>
      </c>
      <c r="H12" s="8">
        <v>18.3</v>
      </c>
      <c r="I12" s="8">
        <v>15.1</v>
      </c>
      <c r="J12" s="8">
        <v>26.6</v>
      </c>
      <c r="K12" s="9">
        <v>0.41796</v>
      </c>
      <c r="L12" s="10">
        <f t="shared" si="0"/>
        <v>0.24299999999999999</v>
      </c>
      <c r="M12" s="11" t="s">
        <v>31</v>
      </c>
      <c r="N12" s="12" t="s">
        <v>31</v>
      </c>
      <c r="O12" s="13">
        <v>51.2</v>
      </c>
      <c r="P12" s="13">
        <v>9.625</v>
      </c>
      <c r="Q12" s="13" t="s">
        <v>31</v>
      </c>
      <c r="R12" s="13" t="s">
        <v>31</v>
      </c>
      <c r="S12" s="9">
        <v>8.8000000000000007</v>
      </c>
      <c r="T12" s="14" t="s">
        <v>31</v>
      </c>
      <c r="U12" s="14" t="s">
        <v>31</v>
      </c>
      <c r="V12" s="15" t="s">
        <v>31</v>
      </c>
      <c r="W12" s="14" t="s">
        <v>31</v>
      </c>
      <c r="X12" s="9" t="s">
        <v>31</v>
      </c>
      <c r="Y12" s="8" t="s">
        <v>31</v>
      </c>
      <c r="Z12" s="16" t="s">
        <v>31</v>
      </c>
      <c r="AA12" s="13">
        <v>2.7164433002471924</v>
      </c>
    </row>
    <row r="13" spans="1:27" ht="15" customHeight="1" x14ac:dyDescent="0.25">
      <c r="A13" s="16" t="s">
        <v>43</v>
      </c>
      <c r="B13" s="28" t="s">
        <v>76</v>
      </c>
      <c r="C13" s="7" t="s">
        <v>36</v>
      </c>
      <c r="D13" s="3" t="s">
        <v>140</v>
      </c>
      <c r="E13" s="7" t="s">
        <v>128</v>
      </c>
      <c r="F13" s="8">
        <v>28.9</v>
      </c>
      <c r="G13" s="8">
        <v>30.4</v>
      </c>
      <c r="H13" s="8">
        <v>13.2</v>
      </c>
      <c r="I13" s="8">
        <v>15.1</v>
      </c>
      <c r="J13" s="8">
        <v>12.4</v>
      </c>
      <c r="K13" s="9">
        <v>2.0106799999999998</v>
      </c>
      <c r="L13" s="10">
        <f t="shared" si="0"/>
        <v>1.1689999999999998</v>
      </c>
      <c r="M13" s="11">
        <v>0.154</v>
      </c>
      <c r="N13" s="12">
        <f t="shared" si="1"/>
        <v>7.5909090909090899</v>
      </c>
      <c r="O13" s="13">
        <v>49.6</v>
      </c>
      <c r="P13" s="13">
        <v>12.5</v>
      </c>
      <c r="Q13" s="13">
        <v>15.3</v>
      </c>
      <c r="R13" s="13">
        <f>(Q13-(K13*2))*100/F13</f>
        <v>39.026435986159171</v>
      </c>
      <c r="S13" s="9">
        <v>8.4499999999999993</v>
      </c>
      <c r="T13" s="14">
        <v>0.3662440032</v>
      </c>
      <c r="U13" s="14">
        <v>0.1557641887</v>
      </c>
      <c r="V13" s="15">
        <v>10.42838373</v>
      </c>
      <c r="W13" s="14">
        <v>9.8165122149999999E-3</v>
      </c>
      <c r="X13" s="9">
        <f t="shared" si="2"/>
        <v>2.3512721778776871</v>
      </c>
      <c r="Y13" s="8">
        <v>253.69999694824219</v>
      </c>
      <c r="Z13" s="16">
        <v>137</v>
      </c>
      <c r="AA13" s="13">
        <v>0.84249591827392578</v>
      </c>
    </row>
    <row r="14" spans="1:27" ht="15" customHeight="1" x14ac:dyDescent="0.25">
      <c r="A14" s="5" t="s">
        <v>45</v>
      </c>
      <c r="B14" s="6" t="s">
        <v>77</v>
      </c>
      <c r="C14" s="7" t="s">
        <v>44</v>
      </c>
      <c r="D14" s="7" t="s">
        <v>140</v>
      </c>
      <c r="E14" s="7" t="s">
        <v>128</v>
      </c>
      <c r="F14" s="8">
        <v>29.3</v>
      </c>
      <c r="G14" s="8">
        <v>24.1</v>
      </c>
      <c r="H14" s="8">
        <v>16.399999999999999</v>
      </c>
      <c r="I14" s="8">
        <v>13.3</v>
      </c>
      <c r="J14" s="8">
        <v>16.899999999999999</v>
      </c>
      <c r="K14" s="9">
        <v>1.9952000000000001</v>
      </c>
      <c r="L14" s="10">
        <f t="shared" si="0"/>
        <v>1.1600000000000001</v>
      </c>
      <c r="M14" s="11">
        <v>0.16900000000000001</v>
      </c>
      <c r="N14" s="12">
        <f t="shared" si="1"/>
        <v>6.8639053254437874</v>
      </c>
      <c r="O14" s="13">
        <v>50.4</v>
      </c>
      <c r="P14" s="13">
        <v>13.375</v>
      </c>
      <c r="Q14" s="13">
        <v>15.5</v>
      </c>
      <c r="R14" s="13">
        <f>(Q14-(K14*2))*100/F14</f>
        <v>39.28191126279863</v>
      </c>
      <c r="S14" s="9">
        <v>8.48</v>
      </c>
      <c r="T14" s="14">
        <v>0.24536482579999999</v>
      </c>
      <c r="U14" s="14">
        <v>0.17256804749999999</v>
      </c>
      <c r="V14" s="15">
        <v>10.479646519999999</v>
      </c>
      <c r="W14" s="14">
        <v>1.46097611E-2</v>
      </c>
      <c r="X14" s="9">
        <f t="shared" si="2"/>
        <v>1.4218439007371861</v>
      </c>
      <c r="Y14" s="8">
        <v>250.60000610351563</v>
      </c>
      <c r="Z14" s="16">
        <v>9</v>
      </c>
      <c r="AA14" s="13">
        <v>0.68771642446517944</v>
      </c>
    </row>
    <row r="15" spans="1:27" ht="15" customHeight="1" x14ac:dyDescent="0.25">
      <c r="A15" s="5"/>
      <c r="B15" s="6"/>
      <c r="C15" s="7" t="s">
        <v>109</v>
      </c>
      <c r="D15" s="7" t="s">
        <v>146</v>
      </c>
      <c r="E15" s="7" t="s">
        <v>135</v>
      </c>
      <c r="F15" s="8">
        <v>21.6</v>
      </c>
      <c r="G15" s="8">
        <v>46.2</v>
      </c>
      <c r="H15" s="8">
        <v>14.8</v>
      </c>
      <c r="I15" s="8">
        <v>12.2</v>
      </c>
      <c r="J15" s="8">
        <v>5.2</v>
      </c>
      <c r="K15" s="9">
        <v>0.51944000000000001</v>
      </c>
      <c r="L15" s="10">
        <f t="shared" si="0"/>
        <v>0.30199999999999999</v>
      </c>
      <c r="M15" s="11" t="s">
        <v>31</v>
      </c>
      <c r="N15" s="12" t="s">
        <v>31</v>
      </c>
      <c r="O15" s="13">
        <v>68</v>
      </c>
      <c r="P15" s="13">
        <v>25</v>
      </c>
      <c r="Q15" s="13" t="s">
        <v>31</v>
      </c>
      <c r="R15" s="13" t="s">
        <v>31</v>
      </c>
      <c r="S15" s="9">
        <v>8.84</v>
      </c>
      <c r="T15" s="14" t="s">
        <v>31</v>
      </c>
      <c r="U15" s="14" t="s">
        <v>31</v>
      </c>
      <c r="V15" s="15" t="s">
        <v>31</v>
      </c>
      <c r="W15" s="14" t="s">
        <v>31</v>
      </c>
      <c r="X15" s="9" t="s">
        <v>31</v>
      </c>
      <c r="Y15" s="8" t="s">
        <v>31</v>
      </c>
      <c r="Z15" s="16" t="s">
        <v>31</v>
      </c>
      <c r="AA15" s="13">
        <v>2.632627010345459</v>
      </c>
    </row>
    <row r="16" spans="1:27" ht="15" customHeight="1" x14ac:dyDescent="0.25">
      <c r="A16" s="5" t="s">
        <v>46</v>
      </c>
      <c r="B16" s="6" t="s">
        <v>78</v>
      </c>
      <c r="C16" s="7" t="s">
        <v>110</v>
      </c>
      <c r="D16" s="7" t="s">
        <v>141</v>
      </c>
      <c r="E16" s="7" t="s">
        <v>129</v>
      </c>
      <c r="F16" s="8">
        <v>25.8</v>
      </c>
      <c r="G16" s="8">
        <v>27.3</v>
      </c>
      <c r="H16" s="8">
        <v>12.4</v>
      </c>
      <c r="I16" s="8">
        <v>8.3000000000000007</v>
      </c>
      <c r="J16" s="8">
        <v>26.2</v>
      </c>
      <c r="K16" s="9">
        <v>1.3966400000000001</v>
      </c>
      <c r="L16" s="10">
        <f>K16/1.72</f>
        <v>0.81200000000000006</v>
      </c>
      <c r="M16" s="11">
        <v>0.13700000000000001</v>
      </c>
      <c r="N16" s="12">
        <f>L16/M16</f>
        <v>5.9270072992700733</v>
      </c>
      <c r="O16" s="13">
        <v>48.4</v>
      </c>
      <c r="P16" s="13">
        <v>6.625</v>
      </c>
      <c r="Q16" s="13">
        <v>14</v>
      </c>
      <c r="R16" s="13">
        <f>(Q16-(K16*2))*100/F16</f>
        <v>43.436899224806204</v>
      </c>
      <c r="S16" s="9">
        <v>8.5</v>
      </c>
      <c r="T16" s="14">
        <v>0.3491060104</v>
      </c>
      <c r="U16" s="14">
        <v>0.1418743734</v>
      </c>
      <c r="V16" s="15">
        <v>10.345377600000001</v>
      </c>
      <c r="W16" s="14">
        <v>1.01249796E-2</v>
      </c>
      <c r="X16" s="9">
        <f>T16/U16</f>
        <v>2.460669971847079</v>
      </c>
      <c r="Y16" s="8">
        <v>274.39999389648438</v>
      </c>
      <c r="Z16" s="16">
        <v>23</v>
      </c>
      <c r="AA16" s="13">
        <v>0.96362960338592529</v>
      </c>
    </row>
    <row r="17" spans="1:27" ht="15" customHeight="1" x14ac:dyDescent="0.25">
      <c r="A17" s="5"/>
      <c r="B17" s="6"/>
      <c r="C17" s="7" t="s">
        <v>111</v>
      </c>
      <c r="D17" s="3" t="s">
        <v>140</v>
      </c>
      <c r="E17" s="7" t="s">
        <v>128</v>
      </c>
      <c r="F17" s="8">
        <v>19.2</v>
      </c>
      <c r="G17" s="8">
        <v>23.7</v>
      </c>
      <c r="H17" s="8">
        <v>13.5</v>
      </c>
      <c r="I17" s="8">
        <v>12.9</v>
      </c>
      <c r="J17" s="8">
        <v>30.7</v>
      </c>
      <c r="K17" s="9">
        <v>0.75851999999999997</v>
      </c>
      <c r="L17" s="10">
        <f t="shared" si="0"/>
        <v>0.441</v>
      </c>
      <c r="M17" s="11" t="s">
        <v>31</v>
      </c>
      <c r="N17" s="12" t="s">
        <v>31</v>
      </c>
      <c r="O17" s="13">
        <v>56</v>
      </c>
      <c r="P17" s="13">
        <v>13</v>
      </c>
      <c r="Q17" s="13" t="s">
        <v>31</v>
      </c>
      <c r="R17" s="13" t="s">
        <v>31</v>
      </c>
      <c r="S17" s="9">
        <v>8.69</v>
      </c>
      <c r="T17" s="14" t="s">
        <v>31</v>
      </c>
      <c r="U17" s="14" t="s">
        <v>31</v>
      </c>
      <c r="V17" s="15" t="s">
        <v>31</v>
      </c>
      <c r="W17" s="14" t="s">
        <v>31</v>
      </c>
      <c r="X17" s="9" t="s">
        <v>31</v>
      </c>
      <c r="Y17" s="8" t="s">
        <v>31</v>
      </c>
      <c r="Z17" s="16" t="s">
        <v>31</v>
      </c>
      <c r="AA17" s="13">
        <v>1.3672327995300293</v>
      </c>
    </row>
    <row r="18" spans="1:27" ht="15" customHeight="1" x14ac:dyDescent="0.25">
      <c r="A18" s="16" t="s">
        <v>47</v>
      </c>
      <c r="B18" s="16" t="s">
        <v>79</v>
      </c>
      <c r="C18" s="7" t="s">
        <v>112</v>
      </c>
      <c r="D18" s="7" t="s">
        <v>147</v>
      </c>
      <c r="E18" s="7" t="s">
        <v>130</v>
      </c>
      <c r="F18" s="8">
        <v>39.299999999999997</v>
      </c>
      <c r="G18" s="8">
        <v>27.2</v>
      </c>
      <c r="H18" s="8">
        <v>18.5</v>
      </c>
      <c r="I18" s="8">
        <v>5.3</v>
      </c>
      <c r="J18" s="8">
        <v>9.6999999999999993</v>
      </c>
      <c r="K18" s="9">
        <v>2.16892</v>
      </c>
      <c r="L18" s="10">
        <f t="shared" si="0"/>
        <v>1.2609999999999999</v>
      </c>
      <c r="M18" s="11">
        <v>0.15</v>
      </c>
      <c r="N18" s="12">
        <f t="shared" si="1"/>
        <v>8.4066666666666663</v>
      </c>
      <c r="O18" s="13">
        <v>15.6</v>
      </c>
      <c r="P18" s="13">
        <v>2.25</v>
      </c>
      <c r="Q18" s="13">
        <v>21.1</v>
      </c>
      <c r="R18" s="13">
        <f>(Q18-(K18*2))*100/F18</f>
        <v>42.651806615776088</v>
      </c>
      <c r="S18" s="9">
        <v>8.25</v>
      </c>
      <c r="T18" s="14">
        <v>0.37493108159999999</v>
      </c>
      <c r="U18" s="14">
        <v>0.20980426099999999</v>
      </c>
      <c r="V18" s="15">
        <v>11.246947</v>
      </c>
      <c r="W18" s="14">
        <v>2.2508431490000001E-2</v>
      </c>
      <c r="X18" s="9">
        <f t="shared" si="2"/>
        <v>1.7870517968174155</v>
      </c>
      <c r="Y18" s="8">
        <v>199.39999389648438</v>
      </c>
      <c r="Z18" s="16">
        <v>216</v>
      </c>
      <c r="AA18" s="13">
        <v>0.64647018909454346</v>
      </c>
    </row>
    <row r="19" spans="1:27" ht="15" customHeight="1" x14ac:dyDescent="0.25">
      <c r="A19" s="16" t="s">
        <v>54</v>
      </c>
      <c r="B19" s="28" t="s">
        <v>80</v>
      </c>
      <c r="C19" s="7" t="s">
        <v>34</v>
      </c>
      <c r="D19" s="7" t="s">
        <v>5</v>
      </c>
      <c r="E19" s="7" t="s">
        <v>131</v>
      </c>
      <c r="F19" s="8">
        <v>40.299999999999997</v>
      </c>
      <c r="G19" s="8">
        <v>23.7</v>
      </c>
      <c r="H19" s="8">
        <v>16.3</v>
      </c>
      <c r="I19" s="8">
        <v>5.6</v>
      </c>
      <c r="J19" s="8">
        <v>14.1</v>
      </c>
      <c r="K19" s="9">
        <v>3.9164400000000001</v>
      </c>
      <c r="L19" s="10">
        <f t="shared" si="0"/>
        <v>2.2770000000000001</v>
      </c>
      <c r="M19" s="11">
        <v>0.27400000000000002</v>
      </c>
      <c r="N19" s="12">
        <f t="shared" si="1"/>
        <v>8.3102189781021902</v>
      </c>
      <c r="O19" s="13">
        <v>20.399999999999999</v>
      </c>
      <c r="P19" s="13">
        <v>3.125</v>
      </c>
      <c r="Q19" s="13">
        <v>24.3</v>
      </c>
      <c r="R19" s="13">
        <f>(Q19-(K19*2))*100/F19</f>
        <v>40.861339950372219</v>
      </c>
      <c r="S19" s="9">
        <v>8.2899999999999991</v>
      </c>
      <c r="T19" s="14">
        <v>0.71276622450000005</v>
      </c>
      <c r="U19" s="14">
        <v>0.17922937529999999</v>
      </c>
      <c r="V19" s="15">
        <v>11.80085337</v>
      </c>
      <c r="W19" s="14">
        <v>1.516757572E-2</v>
      </c>
      <c r="X19" s="9">
        <f t="shared" si="2"/>
        <v>3.9768381902070944</v>
      </c>
      <c r="Y19" s="8">
        <v>183.5</v>
      </c>
      <c r="Z19" s="16">
        <v>43</v>
      </c>
      <c r="AA19" s="13">
        <v>0.34321260452270508</v>
      </c>
    </row>
    <row r="20" spans="1:27" ht="15" customHeight="1" x14ac:dyDescent="0.25">
      <c r="A20" s="16" t="s">
        <v>49</v>
      </c>
      <c r="B20" s="28" t="s">
        <v>33</v>
      </c>
      <c r="C20" s="7" t="s">
        <v>113</v>
      </c>
      <c r="D20" s="3" t="s">
        <v>140</v>
      </c>
      <c r="E20" s="7" t="s">
        <v>128</v>
      </c>
      <c r="F20" s="8">
        <v>26.9</v>
      </c>
      <c r="G20" s="8">
        <v>23.8</v>
      </c>
      <c r="H20" s="8">
        <v>16.100000000000001</v>
      </c>
      <c r="I20" s="8">
        <v>8.6999999999999993</v>
      </c>
      <c r="J20" s="8">
        <v>24.5</v>
      </c>
      <c r="K20" s="9">
        <v>1.94876</v>
      </c>
      <c r="L20" s="10">
        <f t="shared" si="0"/>
        <v>1.133</v>
      </c>
      <c r="M20" s="11">
        <v>0.154</v>
      </c>
      <c r="N20" s="12">
        <f t="shared" si="1"/>
        <v>7.3571428571428577</v>
      </c>
      <c r="O20" s="13">
        <v>38</v>
      </c>
      <c r="P20" s="13">
        <v>3.125</v>
      </c>
      <c r="Q20" s="13">
        <v>16.2</v>
      </c>
      <c r="R20" s="13">
        <f>(Q20-(K20*2))*100/F20</f>
        <v>45.734126394052041</v>
      </c>
      <c r="S20" s="9">
        <v>8.43</v>
      </c>
      <c r="T20" s="14">
        <v>0.39523459620000001</v>
      </c>
      <c r="U20" s="14">
        <v>0.1317149765</v>
      </c>
      <c r="V20" s="15">
        <v>10.533952019999999</v>
      </c>
      <c r="W20" s="14">
        <v>1.372098867E-2</v>
      </c>
      <c r="X20" s="9">
        <f t="shared" si="2"/>
        <v>3.0006807631325056</v>
      </c>
      <c r="Y20" s="8">
        <v>241.60000610351563</v>
      </c>
      <c r="Z20" s="16">
        <v>90</v>
      </c>
      <c r="AA20" s="13">
        <v>0.74390888214111328</v>
      </c>
    </row>
    <row r="21" spans="1:27" ht="15" customHeight="1" x14ac:dyDescent="0.25">
      <c r="A21" s="5" t="s">
        <v>52</v>
      </c>
      <c r="B21" s="6" t="s">
        <v>33</v>
      </c>
      <c r="C21" s="7" t="s">
        <v>34</v>
      </c>
      <c r="D21" s="7" t="s">
        <v>5</v>
      </c>
      <c r="E21" s="7" t="s">
        <v>131</v>
      </c>
      <c r="F21" s="8">
        <v>39.700000000000003</v>
      </c>
      <c r="G21" s="8">
        <v>33.200000000000003</v>
      </c>
      <c r="H21" s="8">
        <v>16.8</v>
      </c>
      <c r="I21" s="8">
        <v>4</v>
      </c>
      <c r="J21" s="8">
        <v>6.3</v>
      </c>
      <c r="K21" s="9">
        <v>2.0536799999999999</v>
      </c>
      <c r="L21" s="10">
        <f t="shared" si="0"/>
        <v>1.194</v>
      </c>
      <c r="M21" s="11">
        <v>0.13900000000000001</v>
      </c>
      <c r="N21" s="12">
        <f t="shared" si="1"/>
        <v>8.5899280575539549</v>
      </c>
      <c r="O21" s="13">
        <v>10.8</v>
      </c>
      <c r="P21" s="13">
        <v>1.5</v>
      </c>
      <c r="Q21" s="13">
        <v>21.4</v>
      </c>
      <c r="R21" s="13">
        <f>(Q21-(K21*2))*100/F21</f>
        <v>43.558287153652387</v>
      </c>
      <c r="S21" s="9">
        <v>8.34</v>
      </c>
      <c r="T21" s="14">
        <v>0.37896087410000001</v>
      </c>
      <c r="U21" s="14">
        <v>0.30736165009999999</v>
      </c>
      <c r="V21" s="15">
        <v>10.86279931</v>
      </c>
      <c r="W21" s="14">
        <v>2.7390357229999999E-2</v>
      </c>
      <c r="X21" s="9">
        <f t="shared" si="2"/>
        <v>1.2329478123790174</v>
      </c>
      <c r="Y21" s="8">
        <v>192.5</v>
      </c>
      <c r="Z21" s="16">
        <v>148</v>
      </c>
      <c r="AA21" s="13">
        <v>0.76791161298751831</v>
      </c>
    </row>
    <row r="22" spans="1:27" ht="15" customHeight="1" x14ac:dyDescent="0.25">
      <c r="A22" s="5"/>
      <c r="B22" s="6"/>
      <c r="C22" s="7" t="s">
        <v>114</v>
      </c>
      <c r="D22" s="7" t="s">
        <v>5</v>
      </c>
      <c r="E22" s="7" t="s">
        <v>131</v>
      </c>
      <c r="F22" s="8">
        <v>44.8</v>
      </c>
      <c r="G22" s="8">
        <v>32.6</v>
      </c>
      <c r="H22" s="8">
        <v>20.3</v>
      </c>
      <c r="I22" s="8">
        <v>2</v>
      </c>
      <c r="J22" s="8">
        <v>0.3</v>
      </c>
      <c r="K22" s="9">
        <v>0.64671999999999996</v>
      </c>
      <c r="L22" s="10">
        <f t="shared" si="0"/>
        <v>0.376</v>
      </c>
      <c r="M22" s="11" t="s">
        <v>31</v>
      </c>
      <c r="N22" s="12" t="s">
        <v>31</v>
      </c>
      <c r="O22" s="13">
        <v>3.6</v>
      </c>
      <c r="P22" s="13" t="s">
        <v>31</v>
      </c>
      <c r="Q22" s="13" t="s">
        <v>31</v>
      </c>
      <c r="R22" s="13" t="s">
        <v>31</v>
      </c>
      <c r="S22" s="9">
        <v>8.0399999999999991</v>
      </c>
      <c r="T22" s="14" t="s">
        <v>31</v>
      </c>
      <c r="U22" s="14" t="s">
        <v>31</v>
      </c>
      <c r="V22" s="15" t="s">
        <v>31</v>
      </c>
      <c r="W22" s="14" t="s">
        <v>31</v>
      </c>
      <c r="X22" s="9" t="s">
        <v>31</v>
      </c>
      <c r="Y22" s="8" t="s">
        <v>31</v>
      </c>
      <c r="Z22" s="16" t="s">
        <v>31</v>
      </c>
      <c r="AA22" s="13">
        <v>1.042799711227417</v>
      </c>
    </row>
    <row r="23" spans="1:27" ht="15" customHeight="1" x14ac:dyDescent="0.25">
      <c r="A23" s="5" t="s">
        <v>55</v>
      </c>
      <c r="B23" s="6" t="s">
        <v>81</v>
      </c>
      <c r="C23" s="7" t="s">
        <v>113</v>
      </c>
      <c r="D23" s="3" t="s">
        <v>148</v>
      </c>
      <c r="E23" s="7" t="s">
        <v>132</v>
      </c>
      <c r="F23" s="8">
        <v>19.8</v>
      </c>
      <c r="G23" s="8">
        <v>20.399999999999999</v>
      </c>
      <c r="H23" s="8">
        <v>14.7</v>
      </c>
      <c r="I23" s="8">
        <v>15.6</v>
      </c>
      <c r="J23" s="8">
        <v>29.5</v>
      </c>
      <c r="K23" s="9">
        <v>1.7647200000000001</v>
      </c>
      <c r="L23" s="10">
        <f t="shared" si="0"/>
        <v>1.026</v>
      </c>
      <c r="M23" s="11">
        <v>0.14299999999999999</v>
      </c>
      <c r="N23" s="12">
        <f t="shared" si="1"/>
        <v>7.1748251748251759</v>
      </c>
      <c r="O23" s="13">
        <v>54</v>
      </c>
      <c r="P23" s="13">
        <v>11</v>
      </c>
      <c r="Q23" s="13">
        <v>11.7</v>
      </c>
      <c r="R23" s="13">
        <f>(Q23-(K23*2))*100/F23</f>
        <v>41.265454545454531</v>
      </c>
      <c r="S23" s="9">
        <v>8.57</v>
      </c>
      <c r="T23" s="14">
        <v>0.34031149560000001</v>
      </c>
      <c r="U23" s="14">
        <v>0.1511197648</v>
      </c>
      <c r="V23" s="15">
        <v>9.7869493110000008</v>
      </c>
      <c r="W23" s="14">
        <v>1.414491979E-2</v>
      </c>
      <c r="X23" s="9">
        <f t="shared" si="2"/>
        <v>2.2519324063955928</v>
      </c>
      <c r="Y23" s="8">
        <v>311.60000610351563</v>
      </c>
      <c r="Z23" s="16">
        <v>87</v>
      </c>
      <c r="AA23" s="13">
        <v>0.79756510257720947</v>
      </c>
    </row>
    <row r="24" spans="1:27" x14ac:dyDescent="0.25">
      <c r="A24" s="5"/>
      <c r="B24" s="6"/>
      <c r="C24" s="3" t="s">
        <v>107</v>
      </c>
      <c r="D24" s="3" t="s">
        <v>143</v>
      </c>
      <c r="E24" s="7" t="s">
        <v>136</v>
      </c>
      <c r="F24" s="8">
        <v>9.3000000000000007</v>
      </c>
      <c r="G24" s="8">
        <v>23.6</v>
      </c>
      <c r="H24" s="8">
        <v>15.5</v>
      </c>
      <c r="I24" s="8">
        <v>22.2</v>
      </c>
      <c r="J24" s="8">
        <v>29.4</v>
      </c>
      <c r="K24" s="9">
        <v>0.31647999999999998</v>
      </c>
      <c r="L24" s="10">
        <f t="shared" si="0"/>
        <v>0.184</v>
      </c>
      <c r="M24" s="11" t="s">
        <v>31</v>
      </c>
      <c r="N24" s="12" t="s">
        <v>31</v>
      </c>
      <c r="O24" s="13">
        <v>69.599999999999994</v>
      </c>
      <c r="P24" s="13">
        <v>14.5</v>
      </c>
      <c r="Q24" s="13" t="s">
        <v>31</v>
      </c>
      <c r="R24" s="13" t="s">
        <v>31</v>
      </c>
      <c r="S24" s="9">
        <v>8.73</v>
      </c>
      <c r="T24" s="14" t="s">
        <v>31</v>
      </c>
      <c r="U24" s="14" t="s">
        <v>31</v>
      </c>
      <c r="V24" s="15" t="s">
        <v>31</v>
      </c>
      <c r="W24" s="14" t="s">
        <v>31</v>
      </c>
      <c r="X24" s="9" t="s">
        <v>31</v>
      </c>
      <c r="Y24" s="8" t="s">
        <v>31</v>
      </c>
      <c r="Z24" s="16" t="s">
        <v>31</v>
      </c>
      <c r="AA24" s="13">
        <v>3.4266238212585449</v>
      </c>
    </row>
    <row r="25" spans="1:27" x14ac:dyDescent="0.25">
      <c r="A25" s="3" t="s">
        <v>56</v>
      </c>
      <c r="B25" s="17" t="s">
        <v>82</v>
      </c>
      <c r="C25" s="3" t="s">
        <v>38</v>
      </c>
      <c r="D25" s="3" t="s">
        <v>146</v>
      </c>
      <c r="E25" s="7" t="s">
        <v>135</v>
      </c>
      <c r="F25" s="8">
        <v>24.8</v>
      </c>
      <c r="G25" s="8">
        <v>41.4</v>
      </c>
      <c r="H25" s="8">
        <v>22.4</v>
      </c>
      <c r="I25" s="8">
        <v>5.9</v>
      </c>
      <c r="J25" s="8">
        <v>5.5</v>
      </c>
      <c r="K25" s="9">
        <v>2.75888</v>
      </c>
      <c r="L25" s="10">
        <f t="shared" si="0"/>
        <v>1.6040000000000001</v>
      </c>
      <c r="M25" s="11">
        <v>0.16300000000000001</v>
      </c>
      <c r="N25" s="12">
        <f t="shared" ref="N25:N58" si="3">L25/M25</f>
        <v>9.8404907975460123</v>
      </c>
      <c r="O25" s="13">
        <v>6.4</v>
      </c>
      <c r="P25" s="13" t="s">
        <v>31</v>
      </c>
      <c r="Q25" s="13">
        <v>24.4</v>
      </c>
      <c r="R25" s="13">
        <f>(Q25-(K25*2))*100/F25</f>
        <v>76.13806451612902</v>
      </c>
      <c r="S25" s="9">
        <v>8.24</v>
      </c>
      <c r="T25" s="14">
        <v>0.6018499786</v>
      </c>
      <c r="U25" s="14">
        <v>0.24485356010000001</v>
      </c>
      <c r="V25" s="15">
        <v>11.22954854</v>
      </c>
      <c r="W25" s="14">
        <v>1.6787643519999999E-2</v>
      </c>
      <c r="X25" s="9">
        <f t="shared" si="2"/>
        <v>2.4579997054329126</v>
      </c>
      <c r="Y25" s="8">
        <v>174.80000305175781</v>
      </c>
      <c r="Z25" s="16">
        <v>227</v>
      </c>
      <c r="AA25" s="13">
        <v>1.2580471038818359</v>
      </c>
    </row>
    <row r="26" spans="1:27" x14ac:dyDescent="0.25">
      <c r="A26" s="3" t="s">
        <v>57</v>
      </c>
      <c r="B26" s="17" t="s">
        <v>83</v>
      </c>
      <c r="C26" s="3" t="s">
        <v>53</v>
      </c>
      <c r="D26" s="7" t="s">
        <v>147</v>
      </c>
      <c r="E26" s="7" t="s">
        <v>130</v>
      </c>
      <c r="F26" s="8">
        <v>38.6</v>
      </c>
      <c r="G26" s="8">
        <v>25</v>
      </c>
      <c r="H26" s="8">
        <v>19.399999999999999</v>
      </c>
      <c r="I26" s="8">
        <v>7.7</v>
      </c>
      <c r="J26" s="8">
        <v>9.3000000000000007</v>
      </c>
      <c r="K26" s="9">
        <v>2.25664</v>
      </c>
      <c r="L26" s="10">
        <f t="shared" si="0"/>
        <v>1.3120000000000001</v>
      </c>
      <c r="M26" s="11">
        <v>0.16</v>
      </c>
      <c r="N26" s="12">
        <f t="shared" si="3"/>
        <v>8.1999999999999993</v>
      </c>
      <c r="O26" s="13">
        <v>15.6</v>
      </c>
      <c r="P26" s="13">
        <v>2.25</v>
      </c>
      <c r="Q26" s="13">
        <v>23.2</v>
      </c>
      <c r="R26" s="13">
        <f>(Q26-(K26*2))*100/F26</f>
        <v>48.411191709844559</v>
      </c>
      <c r="S26" s="9">
        <v>8.3800000000000008</v>
      </c>
      <c r="T26" s="14">
        <v>0.39349041350000002</v>
      </c>
      <c r="U26" s="14">
        <v>0.2191032007</v>
      </c>
      <c r="V26" s="15">
        <v>11.57834916</v>
      </c>
      <c r="W26" s="14">
        <v>1.892964661E-2</v>
      </c>
      <c r="X26" s="9">
        <f t="shared" si="2"/>
        <v>1.7959135797325667</v>
      </c>
      <c r="Y26" s="8">
        <v>186.69999694824219</v>
      </c>
      <c r="Z26" s="16">
        <v>140</v>
      </c>
      <c r="AA26" s="13">
        <v>0.57495737075805664</v>
      </c>
    </row>
    <row r="27" spans="1:27" x14ac:dyDescent="0.25">
      <c r="A27" s="18" t="s">
        <v>58</v>
      </c>
      <c r="B27" s="19" t="s">
        <v>84</v>
      </c>
      <c r="C27" s="3" t="s">
        <v>44</v>
      </c>
      <c r="D27" s="3" t="s">
        <v>140</v>
      </c>
      <c r="E27" s="7" t="s">
        <v>128</v>
      </c>
      <c r="F27" s="8">
        <v>22</v>
      </c>
      <c r="G27" s="8">
        <v>27.4</v>
      </c>
      <c r="H27" s="8">
        <v>17.399999999999999</v>
      </c>
      <c r="I27" s="8">
        <v>11.6</v>
      </c>
      <c r="J27" s="8">
        <v>21.6</v>
      </c>
      <c r="K27" s="9">
        <v>1.8524400000000001</v>
      </c>
      <c r="L27" s="10">
        <f t="shared" si="0"/>
        <v>1.077</v>
      </c>
      <c r="M27" s="11">
        <v>0.14599999999999999</v>
      </c>
      <c r="N27" s="12">
        <f t="shared" si="3"/>
        <v>7.3767123287671232</v>
      </c>
      <c r="O27" s="13">
        <v>40.4</v>
      </c>
      <c r="P27" s="13">
        <v>6</v>
      </c>
      <c r="Q27" s="13">
        <v>15.3</v>
      </c>
      <c r="R27" s="13">
        <f>(Q27-(K27*2))*100/F27</f>
        <v>52.70509090909092</v>
      </c>
      <c r="S27" s="9">
        <v>8.52</v>
      </c>
      <c r="T27" s="14">
        <v>0.24964117129999999</v>
      </c>
      <c r="U27" s="14">
        <v>0.2121752932</v>
      </c>
      <c r="V27" s="15">
        <v>10.53419865</v>
      </c>
      <c r="W27" s="14">
        <v>1.20706145E-2</v>
      </c>
      <c r="X27" s="9">
        <f t="shared" si="2"/>
        <v>1.1765798342254865</v>
      </c>
      <c r="Y27" s="8">
        <v>256.39999389648438</v>
      </c>
      <c r="Z27" s="16">
        <v>41</v>
      </c>
      <c r="AA27" s="13">
        <v>1.0322320461273193</v>
      </c>
    </row>
    <row r="28" spans="1:27" x14ac:dyDescent="0.25">
      <c r="A28" s="18"/>
      <c r="B28" s="19"/>
      <c r="C28" s="3" t="s">
        <v>115</v>
      </c>
      <c r="D28" s="7" t="s">
        <v>5</v>
      </c>
      <c r="E28" s="7" t="s">
        <v>131</v>
      </c>
      <c r="F28" s="8">
        <v>49.2</v>
      </c>
      <c r="G28" s="8">
        <v>27.4</v>
      </c>
      <c r="H28" s="8">
        <v>18.600000000000001</v>
      </c>
      <c r="I28" s="8">
        <v>3.4</v>
      </c>
      <c r="J28" s="8">
        <v>1.4</v>
      </c>
      <c r="K28" s="9">
        <v>0.95804</v>
      </c>
      <c r="L28" s="10">
        <f t="shared" si="0"/>
        <v>0.55700000000000005</v>
      </c>
      <c r="M28" s="11">
        <v>9.7000000000000003E-2</v>
      </c>
      <c r="N28" s="12">
        <f t="shared" si="3"/>
        <v>5.7422680412371134</v>
      </c>
      <c r="O28" s="13">
        <v>2.4</v>
      </c>
      <c r="P28" s="13" t="s">
        <v>31</v>
      </c>
      <c r="Q28" s="13">
        <v>20.8</v>
      </c>
      <c r="R28" s="13">
        <f>(Q28-(K28*2))*100/F28</f>
        <v>38.381951219512196</v>
      </c>
      <c r="S28" s="9">
        <v>8.2899999999999991</v>
      </c>
      <c r="T28" s="14">
        <v>0.2331330086</v>
      </c>
      <c r="U28" s="14">
        <v>0.34044546980000001</v>
      </c>
      <c r="V28" s="15">
        <v>7.9149697420000003</v>
      </c>
      <c r="W28" s="14">
        <v>2.4987148109999999E-2</v>
      </c>
      <c r="X28" s="9">
        <f t="shared" si="2"/>
        <v>0.68478810640939825</v>
      </c>
      <c r="Y28" s="8">
        <v>146.69999694824219</v>
      </c>
      <c r="Z28" s="16">
        <v>9</v>
      </c>
      <c r="AA28" s="13">
        <v>0.67853665351867676</v>
      </c>
    </row>
    <row r="29" spans="1:27" x14ac:dyDescent="0.25">
      <c r="A29" s="18" t="s">
        <v>59</v>
      </c>
      <c r="B29" s="19" t="s">
        <v>85</v>
      </c>
      <c r="C29" s="3" t="s">
        <v>44</v>
      </c>
      <c r="D29" s="3" t="s">
        <v>140</v>
      </c>
      <c r="E29" s="7" t="s">
        <v>128</v>
      </c>
      <c r="F29" s="8">
        <v>26.1</v>
      </c>
      <c r="G29" s="8">
        <v>32.9</v>
      </c>
      <c r="H29" s="8">
        <v>20.7</v>
      </c>
      <c r="I29" s="8">
        <v>8.9</v>
      </c>
      <c r="J29" s="8">
        <v>11.4</v>
      </c>
      <c r="K29" s="9">
        <v>1.88856</v>
      </c>
      <c r="L29" s="10">
        <f t="shared" si="0"/>
        <v>1.0980000000000001</v>
      </c>
      <c r="M29" s="11">
        <v>0.152</v>
      </c>
      <c r="N29" s="12">
        <f t="shared" si="3"/>
        <v>7.2236842105263168</v>
      </c>
      <c r="O29" s="13">
        <v>27.6</v>
      </c>
      <c r="P29" s="13">
        <v>5.875</v>
      </c>
      <c r="Q29" s="13">
        <v>18.8</v>
      </c>
      <c r="R29" s="13">
        <f>(Q29-(K29*2))*100/F29</f>
        <v>57.558927203065132</v>
      </c>
      <c r="S29" s="9">
        <v>8.44</v>
      </c>
      <c r="T29" s="14">
        <v>0.2934751706</v>
      </c>
      <c r="U29" s="14">
        <v>0.37223839209999998</v>
      </c>
      <c r="V29" s="15">
        <v>10.97232958</v>
      </c>
      <c r="W29" s="14">
        <v>1.6437424870000002E-2</v>
      </c>
      <c r="X29" s="9">
        <f t="shared" si="2"/>
        <v>0.78840650730395201</v>
      </c>
      <c r="Y29" s="8">
        <v>221.80000305175781</v>
      </c>
      <c r="Z29" s="16">
        <v>76</v>
      </c>
      <c r="AA29" s="13">
        <v>1.1541281938552856</v>
      </c>
    </row>
    <row r="30" spans="1:27" x14ac:dyDescent="0.25">
      <c r="A30" s="18"/>
      <c r="B30" s="19"/>
      <c r="C30" s="3" t="s">
        <v>116</v>
      </c>
      <c r="D30" s="7" t="s">
        <v>5</v>
      </c>
      <c r="E30" s="7" t="s">
        <v>131</v>
      </c>
      <c r="F30" s="8">
        <v>40</v>
      </c>
      <c r="G30" s="8">
        <v>32.299999999999997</v>
      </c>
      <c r="H30" s="8">
        <v>22.1</v>
      </c>
      <c r="I30" s="8">
        <v>3.9</v>
      </c>
      <c r="J30" s="8">
        <v>1.7</v>
      </c>
      <c r="K30" s="9">
        <v>1.1437999999999999</v>
      </c>
      <c r="L30" s="10">
        <f t="shared" si="0"/>
        <v>0.66499999999999992</v>
      </c>
      <c r="M30" s="11">
        <v>9.9000000000000005E-2</v>
      </c>
      <c r="N30" s="12">
        <f t="shared" si="3"/>
        <v>6.7171717171717162</v>
      </c>
      <c r="O30" s="13">
        <v>2</v>
      </c>
      <c r="P30" s="13" t="s">
        <v>31</v>
      </c>
      <c r="Q30" s="13">
        <v>18.7</v>
      </c>
      <c r="R30" s="13">
        <f>(Q30-(K30*2))*100/F30</f>
        <v>41.030999999999992</v>
      </c>
      <c r="S30" s="9">
        <v>8.39</v>
      </c>
      <c r="T30" s="14">
        <v>0.19048134480000001</v>
      </c>
      <c r="U30" s="14">
        <v>0.30667793809999999</v>
      </c>
      <c r="V30" s="15">
        <v>8.3039828320000009</v>
      </c>
      <c r="W30" s="14">
        <v>1.9627787689999999E-2</v>
      </c>
      <c r="X30" s="9">
        <f t="shared" si="2"/>
        <v>0.6211119912312989</v>
      </c>
      <c r="Y30" s="8">
        <v>169.19999694824219</v>
      </c>
      <c r="Z30" s="16">
        <v>9</v>
      </c>
      <c r="AA30" s="13">
        <v>0.98614323139190674</v>
      </c>
    </row>
    <row r="31" spans="1:27" x14ac:dyDescent="0.25">
      <c r="A31" s="18" t="s">
        <v>60</v>
      </c>
      <c r="B31" s="19" t="s">
        <v>85</v>
      </c>
      <c r="C31" s="3" t="s">
        <v>117</v>
      </c>
      <c r="D31" s="3" t="s">
        <v>140</v>
      </c>
      <c r="E31" s="7" t="s">
        <v>128</v>
      </c>
      <c r="F31" s="8">
        <v>26.7</v>
      </c>
      <c r="G31" s="8">
        <v>29.1</v>
      </c>
      <c r="H31" s="8">
        <v>14.4</v>
      </c>
      <c r="I31" s="8">
        <v>11.3</v>
      </c>
      <c r="J31" s="8">
        <v>18.5</v>
      </c>
      <c r="K31" s="9">
        <v>2.9085200000000002</v>
      </c>
      <c r="L31" s="10">
        <f t="shared" si="0"/>
        <v>1.6910000000000001</v>
      </c>
      <c r="M31" s="11">
        <v>0.20799999999999999</v>
      </c>
      <c r="N31" s="12">
        <f t="shared" si="3"/>
        <v>8.1298076923076934</v>
      </c>
      <c r="O31" s="13">
        <v>36.799999999999997</v>
      </c>
      <c r="P31" s="13">
        <v>8.625</v>
      </c>
      <c r="Q31" s="13">
        <v>18.5</v>
      </c>
      <c r="R31" s="13">
        <f>(Q31-(K31*2))*100/F31</f>
        <v>47.50172284644195</v>
      </c>
      <c r="S31" s="9">
        <v>8.34</v>
      </c>
      <c r="T31" s="14">
        <v>0.83645298889999997</v>
      </c>
      <c r="U31" s="14">
        <v>0.25914616880000002</v>
      </c>
      <c r="V31" s="15">
        <v>10.45820374</v>
      </c>
      <c r="W31" s="14">
        <v>1.1359284250000001E-2</v>
      </c>
      <c r="X31" s="9">
        <f t="shared" si="2"/>
        <v>3.2277266253762185</v>
      </c>
      <c r="Y31" s="8">
        <v>218.60000610351563</v>
      </c>
      <c r="Z31" s="16">
        <v>232</v>
      </c>
      <c r="AA31" s="13">
        <v>0.70806533098220825</v>
      </c>
    </row>
    <row r="32" spans="1:27" x14ac:dyDescent="0.25">
      <c r="A32" s="18"/>
      <c r="B32" s="19"/>
      <c r="C32" s="3" t="s">
        <v>118</v>
      </c>
      <c r="D32" s="7" t="s">
        <v>147</v>
      </c>
      <c r="E32" s="7" t="s">
        <v>130</v>
      </c>
      <c r="F32" s="8">
        <v>34</v>
      </c>
      <c r="G32" s="8">
        <v>24.9</v>
      </c>
      <c r="H32" s="8">
        <v>14.3</v>
      </c>
      <c r="I32" s="8">
        <v>10.1</v>
      </c>
      <c r="J32" s="8">
        <v>16.7</v>
      </c>
      <c r="K32" s="9">
        <v>1.9608000000000001</v>
      </c>
      <c r="L32" s="10">
        <f t="shared" si="0"/>
        <v>1.1400000000000001</v>
      </c>
      <c r="M32" s="11">
        <v>0.14799999999999999</v>
      </c>
      <c r="N32" s="12">
        <f t="shared" si="3"/>
        <v>7.7027027027027035</v>
      </c>
      <c r="O32" s="13">
        <v>30.8</v>
      </c>
      <c r="P32" s="13">
        <v>6.125</v>
      </c>
      <c r="Q32" s="13">
        <v>19.2</v>
      </c>
      <c r="R32" s="13">
        <f>(Q32-(K32*2))*100/F32</f>
        <v>44.936470588235295</v>
      </c>
      <c r="S32" s="9">
        <v>8.41</v>
      </c>
      <c r="T32" s="14">
        <v>0.43150907459999999</v>
      </c>
      <c r="U32" s="14">
        <v>0.27995212470000003</v>
      </c>
      <c r="V32" s="15">
        <v>11.037220680000001</v>
      </c>
      <c r="W32" s="14">
        <v>1.4171469500000001E-2</v>
      </c>
      <c r="X32" s="9">
        <f t="shared" si="2"/>
        <v>1.541367385807163</v>
      </c>
      <c r="Y32" s="8">
        <v>217.5</v>
      </c>
      <c r="Z32" s="16">
        <v>145</v>
      </c>
      <c r="AA32" s="13">
        <v>0.61478781700134277</v>
      </c>
    </row>
    <row r="33" spans="1:27" x14ac:dyDescent="0.25">
      <c r="A33" s="18" t="s">
        <v>61</v>
      </c>
      <c r="B33" s="19" t="s">
        <v>86</v>
      </c>
      <c r="C33" s="3" t="s">
        <v>36</v>
      </c>
      <c r="D33" s="3" t="s">
        <v>140</v>
      </c>
      <c r="E33" s="7" t="s">
        <v>128</v>
      </c>
      <c r="F33" s="8">
        <v>27.9</v>
      </c>
      <c r="G33" s="8">
        <v>28</v>
      </c>
      <c r="H33" s="8">
        <v>14.9</v>
      </c>
      <c r="I33" s="8">
        <v>11.6</v>
      </c>
      <c r="J33" s="8">
        <v>17.600000000000001</v>
      </c>
      <c r="K33" s="9">
        <v>2.29792</v>
      </c>
      <c r="L33" s="10">
        <f t="shared" si="0"/>
        <v>1.3360000000000001</v>
      </c>
      <c r="M33" s="11">
        <v>0.18099999999999999</v>
      </c>
      <c r="N33" s="12">
        <f t="shared" si="3"/>
        <v>7.3812154696132604</v>
      </c>
      <c r="O33" s="13">
        <v>44</v>
      </c>
      <c r="P33" s="13">
        <v>12.875</v>
      </c>
      <c r="Q33" s="13">
        <v>20.7</v>
      </c>
      <c r="R33" s="13">
        <f>(Q33-(K33*2))*100/F33</f>
        <v>57.721003584229393</v>
      </c>
      <c r="S33" s="9">
        <v>8.41</v>
      </c>
      <c r="T33" s="14">
        <v>0.33570534769999999</v>
      </c>
      <c r="U33" s="14">
        <v>0.29328800240000003</v>
      </c>
      <c r="V33" s="15">
        <v>11.32694525</v>
      </c>
      <c r="W33" s="14">
        <v>1.0636133440000001E-2</v>
      </c>
      <c r="X33" s="9">
        <f t="shared" si="2"/>
        <v>1.1446269365023298</v>
      </c>
      <c r="Y33" s="8">
        <v>206</v>
      </c>
      <c r="Z33" s="16">
        <v>106</v>
      </c>
      <c r="AA33" s="13">
        <v>0.76312255859375</v>
      </c>
    </row>
    <row r="34" spans="1:27" x14ac:dyDescent="0.25">
      <c r="A34" s="18"/>
      <c r="B34" s="19"/>
      <c r="C34" s="3" t="s">
        <v>119</v>
      </c>
      <c r="D34" s="3" t="s">
        <v>141</v>
      </c>
      <c r="E34" s="7" t="s">
        <v>129</v>
      </c>
      <c r="F34" s="8">
        <v>18</v>
      </c>
      <c r="G34" s="8">
        <v>24.6</v>
      </c>
      <c r="H34" s="8">
        <v>24.2</v>
      </c>
      <c r="I34" s="8">
        <v>16.100000000000001</v>
      </c>
      <c r="J34" s="8">
        <v>17.100000000000001</v>
      </c>
      <c r="K34" s="9">
        <v>0.18232000000000001</v>
      </c>
      <c r="L34" s="10">
        <f t="shared" si="0"/>
        <v>0.10600000000000001</v>
      </c>
      <c r="M34" s="11" t="s">
        <v>31</v>
      </c>
      <c r="N34" s="12" t="s">
        <v>31</v>
      </c>
      <c r="O34" s="13">
        <v>69.599999999999994</v>
      </c>
      <c r="P34" s="13">
        <v>9.5</v>
      </c>
      <c r="Q34" s="13" t="s">
        <v>31</v>
      </c>
      <c r="R34" s="13" t="s">
        <v>31</v>
      </c>
      <c r="S34" s="9">
        <v>8.91</v>
      </c>
      <c r="T34" s="14" t="s">
        <v>31</v>
      </c>
      <c r="U34" s="14" t="s">
        <v>31</v>
      </c>
      <c r="V34" s="15" t="s">
        <v>31</v>
      </c>
      <c r="W34" s="14" t="s">
        <v>31</v>
      </c>
      <c r="X34" s="9" t="s">
        <v>31</v>
      </c>
      <c r="Y34" s="8" t="s">
        <v>31</v>
      </c>
      <c r="Z34" s="16" t="s">
        <v>31</v>
      </c>
      <c r="AA34" s="13">
        <v>2.3950490951538086</v>
      </c>
    </row>
    <row r="35" spans="1:27" x14ac:dyDescent="0.25">
      <c r="A35" s="18" t="s">
        <v>62</v>
      </c>
      <c r="B35" s="19" t="s">
        <v>87</v>
      </c>
      <c r="C35" s="3" t="s">
        <v>120</v>
      </c>
      <c r="D35" s="7" t="s">
        <v>147</v>
      </c>
      <c r="E35" s="7" t="s">
        <v>130</v>
      </c>
      <c r="F35" s="8">
        <v>38.299999999999997</v>
      </c>
      <c r="G35" s="8">
        <v>20.9</v>
      </c>
      <c r="H35" s="8">
        <v>13.5</v>
      </c>
      <c r="I35" s="8">
        <v>10</v>
      </c>
      <c r="J35" s="8">
        <v>17.3</v>
      </c>
      <c r="K35" s="9">
        <v>2.9239999999999999</v>
      </c>
      <c r="L35" s="10">
        <f t="shared" si="0"/>
        <v>1.7</v>
      </c>
      <c r="M35" s="11">
        <v>0.19800000000000001</v>
      </c>
      <c r="N35" s="12">
        <f t="shared" si="3"/>
        <v>8.5858585858585847</v>
      </c>
      <c r="O35" s="13">
        <v>25.2</v>
      </c>
      <c r="P35" s="13">
        <v>4.625</v>
      </c>
      <c r="Q35" s="13">
        <v>29.5</v>
      </c>
      <c r="R35" s="13">
        <f>(Q35-(K35*2))*100/F35</f>
        <v>61.754569190600535</v>
      </c>
      <c r="S35" s="9">
        <v>8.36</v>
      </c>
      <c r="T35" s="14">
        <v>0.38365786730000001</v>
      </c>
      <c r="U35" s="14">
        <v>0.42548634530000001</v>
      </c>
      <c r="V35" s="15">
        <v>12.93149966</v>
      </c>
      <c r="W35" s="14">
        <v>1.2419279599999999E-2</v>
      </c>
      <c r="X35" s="9">
        <f t="shared" si="2"/>
        <v>0.90169254909812024</v>
      </c>
      <c r="Y35" s="8">
        <v>166.60000610351563</v>
      </c>
      <c r="Z35" s="16">
        <v>76</v>
      </c>
      <c r="AA35" s="13">
        <v>0.34208053350448608</v>
      </c>
    </row>
    <row r="36" spans="1:27" x14ac:dyDescent="0.25">
      <c r="A36" s="18"/>
      <c r="B36" s="19"/>
      <c r="C36" s="3" t="s">
        <v>48</v>
      </c>
      <c r="D36" s="3" t="s">
        <v>142</v>
      </c>
      <c r="E36" s="7" t="s">
        <v>133</v>
      </c>
      <c r="F36" s="8">
        <v>17.7</v>
      </c>
      <c r="G36" s="8">
        <v>15.2</v>
      </c>
      <c r="H36" s="8">
        <v>6.4</v>
      </c>
      <c r="I36" s="8">
        <v>12.8</v>
      </c>
      <c r="J36" s="8">
        <v>47.9</v>
      </c>
      <c r="K36" s="9">
        <v>0.47815999999999997</v>
      </c>
      <c r="L36" s="10">
        <f t="shared" si="0"/>
        <v>0.27799999999999997</v>
      </c>
      <c r="M36" s="11">
        <v>8.7999999999999995E-2</v>
      </c>
      <c r="N36" s="12">
        <f t="shared" si="3"/>
        <v>3.1590909090909087</v>
      </c>
      <c r="O36" s="13">
        <v>72.8</v>
      </c>
      <c r="P36" s="13">
        <v>6.625</v>
      </c>
      <c r="Q36" s="13">
        <v>13</v>
      </c>
      <c r="R36" s="13">
        <f>(Q36-(K36*2))*100/F36</f>
        <v>68.043389830508474</v>
      </c>
      <c r="S36" s="9">
        <v>8.99</v>
      </c>
      <c r="T36" s="14">
        <v>0.10991985529999999</v>
      </c>
      <c r="U36" s="14">
        <v>0.13371900440000001</v>
      </c>
      <c r="V36" s="15">
        <v>10.506932580000001</v>
      </c>
      <c r="W36" s="14">
        <v>1.050442916E-2</v>
      </c>
      <c r="X36" s="9">
        <f t="shared" si="2"/>
        <v>0.82202119132738616</v>
      </c>
      <c r="Y36" s="8">
        <v>295.70001220703125</v>
      </c>
      <c r="Z36" s="16">
        <v>7</v>
      </c>
      <c r="AA36" s="13">
        <v>0.82967060804367065</v>
      </c>
    </row>
    <row r="37" spans="1:27" x14ac:dyDescent="0.25">
      <c r="A37" s="18" t="s">
        <v>63</v>
      </c>
      <c r="B37" s="19" t="s">
        <v>88</v>
      </c>
      <c r="C37" s="3" t="s">
        <v>53</v>
      </c>
      <c r="D37" s="7" t="s">
        <v>147</v>
      </c>
      <c r="E37" s="7" t="s">
        <v>130</v>
      </c>
      <c r="F37" s="8">
        <v>33.4</v>
      </c>
      <c r="G37" s="8">
        <v>26</v>
      </c>
      <c r="H37" s="8">
        <v>16.8</v>
      </c>
      <c r="I37" s="8">
        <v>6.8</v>
      </c>
      <c r="J37" s="8">
        <v>17</v>
      </c>
      <c r="K37" s="9">
        <v>2.1087199999999999</v>
      </c>
      <c r="L37" s="10">
        <f t="shared" si="0"/>
        <v>1.226</v>
      </c>
      <c r="M37" s="11">
        <v>0.17100000000000001</v>
      </c>
      <c r="N37" s="12">
        <f t="shared" si="3"/>
        <v>7.1695906432748533</v>
      </c>
      <c r="O37" s="13">
        <v>26.8</v>
      </c>
      <c r="P37" s="13">
        <v>3.75</v>
      </c>
      <c r="Q37" s="13">
        <v>21.4</v>
      </c>
      <c r="R37" s="13">
        <f>(Q37-(K37*2))*100/F37</f>
        <v>51.444790419161677</v>
      </c>
      <c r="S37" s="9">
        <v>8.42</v>
      </c>
      <c r="T37" s="14">
        <v>0.52240005440000004</v>
      </c>
      <c r="U37" s="14">
        <v>0.2878664165</v>
      </c>
      <c r="V37" s="15">
        <v>11.36411113</v>
      </c>
      <c r="W37" s="14">
        <v>1.7378061850000001E-2</v>
      </c>
      <c r="X37" s="9">
        <f t="shared" si="2"/>
        <v>1.8147308072666408</v>
      </c>
      <c r="Y37" s="8">
        <v>201.69999694824219</v>
      </c>
      <c r="Z37" s="16">
        <v>166</v>
      </c>
      <c r="AA37" s="13">
        <v>0.66301143169403076</v>
      </c>
    </row>
    <row r="38" spans="1:27" x14ac:dyDescent="0.25">
      <c r="A38" s="18"/>
      <c r="B38" s="19"/>
      <c r="C38" s="3" t="s">
        <v>121</v>
      </c>
      <c r="D38" s="3" t="s">
        <v>141</v>
      </c>
      <c r="E38" s="7" t="s">
        <v>129</v>
      </c>
      <c r="F38" s="8">
        <v>17.5</v>
      </c>
      <c r="G38" s="8">
        <v>28.1</v>
      </c>
      <c r="H38" s="8">
        <v>19</v>
      </c>
      <c r="I38" s="8">
        <v>8.9</v>
      </c>
      <c r="J38" s="8">
        <v>26.5</v>
      </c>
      <c r="K38" s="9">
        <v>0.73443999999999998</v>
      </c>
      <c r="L38" s="10">
        <f t="shared" si="0"/>
        <v>0.42699999999999999</v>
      </c>
      <c r="M38" s="11" t="s">
        <v>31</v>
      </c>
      <c r="N38" s="12" t="s">
        <v>31</v>
      </c>
      <c r="O38" s="13">
        <v>36.799999999999997</v>
      </c>
      <c r="P38" s="13">
        <v>4.625</v>
      </c>
      <c r="Q38" s="13" t="s">
        <v>31</v>
      </c>
      <c r="R38" s="13" t="s">
        <v>31</v>
      </c>
      <c r="S38" s="9">
        <v>8.5399999999999991</v>
      </c>
      <c r="T38" s="14" t="s">
        <v>31</v>
      </c>
      <c r="U38" s="14" t="s">
        <v>31</v>
      </c>
      <c r="V38" s="15" t="s">
        <v>31</v>
      </c>
      <c r="W38" s="14" t="s">
        <v>31</v>
      </c>
      <c r="X38" s="9" t="s">
        <v>31</v>
      </c>
      <c r="Y38" s="8" t="s">
        <v>31</v>
      </c>
      <c r="Z38" s="16" t="s">
        <v>31</v>
      </c>
      <c r="AA38" s="13">
        <v>1.9621292352676392</v>
      </c>
    </row>
    <row r="39" spans="1:27" x14ac:dyDescent="0.25">
      <c r="A39" s="18" t="s">
        <v>64</v>
      </c>
      <c r="B39" s="19" t="s">
        <v>89</v>
      </c>
      <c r="C39" s="3" t="s">
        <v>113</v>
      </c>
      <c r="D39" s="7" t="s">
        <v>147</v>
      </c>
      <c r="E39" s="7" t="s">
        <v>130</v>
      </c>
      <c r="F39" s="8">
        <v>32.5</v>
      </c>
      <c r="G39" s="8">
        <v>28.1</v>
      </c>
      <c r="H39" s="8">
        <v>19.7</v>
      </c>
      <c r="I39" s="8">
        <v>7.5</v>
      </c>
      <c r="J39" s="8">
        <v>12.2</v>
      </c>
      <c r="K39" s="9">
        <v>1.9246799999999999</v>
      </c>
      <c r="L39" s="10">
        <f t="shared" si="0"/>
        <v>1.119</v>
      </c>
      <c r="M39" s="11">
        <v>0.121</v>
      </c>
      <c r="N39" s="12">
        <f t="shared" si="3"/>
        <v>9.2479338842975203</v>
      </c>
      <c r="O39" s="13">
        <v>17.600000000000001</v>
      </c>
      <c r="P39" s="13">
        <v>3.625</v>
      </c>
      <c r="Q39" s="13">
        <v>22.3</v>
      </c>
      <c r="R39" s="13">
        <f>(Q39-(K39*2))*100/F39</f>
        <v>56.7712</v>
      </c>
      <c r="S39" s="9">
        <v>8.3699999999999992</v>
      </c>
      <c r="T39" s="14">
        <v>0.2986742859</v>
      </c>
      <c r="U39" s="14">
        <v>0.19250987059999999</v>
      </c>
      <c r="V39" s="15">
        <v>11.82699322</v>
      </c>
      <c r="W39" s="14">
        <v>1.606610935E-2</v>
      </c>
      <c r="X39" s="9">
        <f t="shared" si="2"/>
        <v>1.5514751787485748</v>
      </c>
      <c r="Y39" s="8">
        <v>196.69999694824219</v>
      </c>
      <c r="Z39" s="16">
        <v>64</v>
      </c>
      <c r="AA39" s="13">
        <v>0.82606804370880127</v>
      </c>
    </row>
    <row r="40" spans="1:27" x14ac:dyDescent="0.25">
      <c r="A40" s="18"/>
      <c r="B40" s="19"/>
      <c r="C40" s="3" t="s">
        <v>122</v>
      </c>
      <c r="D40" s="3" t="s">
        <v>148</v>
      </c>
      <c r="E40" s="7" t="s">
        <v>132</v>
      </c>
      <c r="F40" s="8">
        <v>12.9</v>
      </c>
      <c r="G40" s="8">
        <v>19.3</v>
      </c>
      <c r="H40" s="8">
        <v>12.5</v>
      </c>
      <c r="I40" s="8">
        <v>12.3</v>
      </c>
      <c r="J40" s="8">
        <v>43</v>
      </c>
      <c r="K40" s="9">
        <v>0.47643999999999997</v>
      </c>
      <c r="L40" s="10">
        <f t="shared" si="0"/>
        <v>0.27699999999999997</v>
      </c>
      <c r="M40" s="11" t="s">
        <v>31</v>
      </c>
      <c r="N40" s="12" t="s">
        <v>31</v>
      </c>
      <c r="O40" s="13">
        <v>60</v>
      </c>
      <c r="P40" s="13">
        <v>7.625</v>
      </c>
      <c r="Q40" s="13" t="s">
        <v>31</v>
      </c>
      <c r="R40" s="13" t="s">
        <v>31</v>
      </c>
      <c r="S40" s="9">
        <v>8.7200000000000006</v>
      </c>
      <c r="T40" s="14" t="s">
        <v>31</v>
      </c>
      <c r="U40" s="14" t="s">
        <v>31</v>
      </c>
      <c r="V40" s="15" t="s">
        <v>31</v>
      </c>
      <c r="W40" s="14" t="s">
        <v>31</v>
      </c>
      <c r="X40" s="9" t="s">
        <v>31</v>
      </c>
      <c r="Y40" s="8" t="s">
        <v>31</v>
      </c>
      <c r="Z40" s="16" t="s">
        <v>31</v>
      </c>
      <c r="AA40" s="13">
        <v>1.8256180286407471</v>
      </c>
    </row>
    <row r="41" spans="1:27" x14ac:dyDescent="0.25">
      <c r="A41" s="18" t="s">
        <v>65</v>
      </c>
      <c r="B41" s="19" t="s">
        <v>90</v>
      </c>
      <c r="C41" s="3" t="s">
        <v>34</v>
      </c>
      <c r="D41" s="3" t="s">
        <v>140</v>
      </c>
      <c r="E41" s="7" t="s">
        <v>128</v>
      </c>
      <c r="F41" s="8">
        <v>24</v>
      </c>
      <c r="G41" s="8">
        <v>33.6</v>
      </c>
      <c r="H41" s="8">
        <v>19.600000000000001</v>
      </c>
      <c r="I41" s="8">
        <v>9.9</v>
      </c>
      <c r="J41" s="8">
        <v>12.9</v>
      </c>
      <c r="K41" s="9">
        <v>2.6883599999999999</v>
      </c>
      <c r="L41" s="10">
        <f t="shared" si="0"/>
        <v>1.5629999999999999</v>
      </c>
      <c r="M41" s="11">
        <v>0.20599999999999999</v>
      </c>
      <c r="N41" s="12">
        <f t="shared" si="3"/>
        <v>7.5873786407766994</v>
      </c>
      <c r="O41" s="13">
        <v>38.799999999999997</v>
      </c>
      <c r="P41" s="13">
        <v>12</v>
      </c>
      <c r="Q41" s="13">
        <v>15.9</v>
      </c>
      <c r="R41" s="13">
        <f>(Q41-(K41*2))*100/F41</f>
        <v>43.847000000000001</v>
      </c>
      <c r="S41" s="9">
        <v>8.34</v>
      </c>
      <c r="T41" s="14">
        <v>0.46017884060000003</v>
      </c>
      <c r="U41" s="14">
        <v>0.21687554370000001</v>
      </c>
      <c r="V41" s="15">
        <v>10.51167848</v>
      </c>
      <c r="W41" s="14">
        <v>1.537796891E-2</v>
      </c>
      <c r="X41" s="9">
        <f t="shared" si="2"/>
        <v>2.1218567697820139</v>
      </c>
      <c r="Y41" s="8">
        <v>249.30000305175781</v>
      </c>
      <c r="Z41" s="16">
        <v>160</v>
      </c>
      <c r="AA41" s="13">
        <v>1.0113905668258667</v>
      </c>
    </row>
    <row r="42" spans="1:27" x14ac:dyDescent="0.25">
      <c r="A42" s="18"/>
      <c r="B42" s="19"/>
      <c r="C42" s="3" t="s">
        <v>123</v>
      </c>
      <c r="D42" s="3" t="s">
        <v>145</v>
      </c>
      <c r="E42" s="7" t="s">
        <v>134</v>
      </c>
      <c r="F42" s="8">
        <v>33</v>
      </c>
      <c r="G42" s="8">
        <v>31.8</v>
      </c>
      <c r="H42" s="8">
        <v>20.2</v>
      </c>
      <c r="I42" s="8">
        <v>6.7</v>
      </c>
      <c r="J42" s="8">
        <v>8.3000000000000007</v>
      </c>
      <c r="K42" s="9">
        <v>2.1328</v>
      </c>
      <c r="L42" s="10">
        <f t="shared" si="0"/>
        <v>1.24</v>
      </c>
      <c r="M42" s="11">
        <v>0.152</v>
      </c>
      <c r="N42" s="12">
        <f t="shared" si="3"/>
        <v>8.1578947368421062</v>
      </c>
      <c r="O42" s="13">
        <v>28.4</v>
      </c>
      <c r="P42" s="13">
        <v>7.75</v>
      </c>
      <c r="Q42" s="13">
        <v>17.8</v>
      </c>
      <c r="R42" s="13">
        <f>(Q42-(K42*2))*100/F42</f>
        <v>41.013333333333335</v>
      </c>
      <c r="S42" s="9">
        <v>8.4</v>
      </c>
      <c r="T42" s="14">
        <v>0.30550466920000002</v>
      </c>
      <c r="U42" s="14">
        <v>0.34649583140000001</v>
      </c>
      <c r="V42" s="15">
        <v>10.89405685</v>
      </c>
      <c r="W42" s="14">
        <v>1.9082641010000002E-2</v>
      </c>
      <c r="X42" s="9">
        <f t="shared" si="2"/>
        <v>0.88169796434670766</v>
      </c>
      <c r="Y42" s="8">
        <v>232.19999694824219</v>
      </c>
      <c r="Z42" s="16">
        <v>64</v>
      </c>
      <c r="AA42" s="13">
        <v>0.8768620491027832</v>
      </c>
    </row>
    <row r="43" spans="1:27" x14ac:dyDescent="0.25">
      <c r="A43" s="3" t="s">
        <v>66</v>
      </c>
      <c r="B43" s="17" t="s">
        <v>89</v>
      </c>
      <c r="C43" s="3" t="s">
        <v>53</v>
      </c>
      <c r="D43" s="7" t="s">
        <v>147</v>
      </c>
      <c r="E43" s="7" t="s">
        <v>130</v>
      </c>
      <c r="F43" s="8">
        <v>31.9</v>
      </c>
      <c r="G43" s="8">
        <v>30</v>
      </c>
      <c r="H43" s="8">
        <v>15.8</v>
      </c>
      <c r="I43" s="8">
        <v>10</v>
      </c>
      <c r="J43" s="8">
        <v>12.3</v>
      </c>
      <c r="K43" s="9">
        <v>2.6075200000000001</v>
      </c>
      <c r="L43" s="10">
        <f t="shared" si="0"/>
        <v>1.516</v>
      </c>
      <c r="M43" s="11">
        <v>0.151</v>
      </c>
      <c r="N43" s="12">
        <f t="shared" si="3"/>
        <v>10.039735099337749</v>
      </c>
      <c r="O43" s="13">
        <v>31.6</v>
      </c>
      <c r="P43" s="13">
        <v>12.25</v>
      </c>
      <c r="Q43" s="13">
        <v>24.6</v>
      </c>
      <c r="R43" s="13">
        <f>(Q43-(K43*2))*100/F43</f>
        <v>60.767899686520373</v>
      </c>
      <c r="S43" s="9">
        <v>8.2899999999999991</v>
      </c>
      <c r="T43" s="14">
        <v>0.37345907919999999</v>
      </c>
      <c r="U43" s="14">
        <v>0.21516915610000001</v>
      </c>
      <c r="V43" s="15">
        <v>12.61956868</v>
      </c>
      <c r="W43" s="14">
        <v>1.511610509E-2</v>
      </c>
      <c r="X43" s="9">
        <f t="shared" si="2"/>
        <v>1.7356534085509665</v>
      </c>
      <c r="Y43" s="8">
        <v>190.89999389648438</v>
      </c>
      <c r="Z43" s="16">
        <v>110</v>
      </c>
      <c r="AA43" s="13">
        <v>0.72259169816970825</v>
      </c>
    </row>
    <row r="44" spans="1:27" x14ac:dyDescent="0.25">
      <c r="A44" s="18" t="s">
        <v>67</v>
      </c>
      <c r="B44" s="19" t="s">
        <v>95</v>
      </c>
      <c r="C44" s="3" t="s">
        <v>112</v>
      </c>
      <c r="D44" s="3" t="s">
        <v>145</v>
      </c>
      <c r="E44" s="7" t="s">
        <v>134</v>
      </c>
      <c r="F44" s="8">
        <v>35</v>
      </c>
      <c r="G44" s="8">
        <v>29.2</v>
      </c>
      <c r="H44" s="8">
        <v>24.3</v>
      </c>
      <c r="I44" s="8">
        <v>5.5</v>
      </c>
      <c r="J44" s="8">
        <v>6</v>
      </c>
      <c r="K44" s="9">
        <v>1.74752</v>
      </c>
      <c r="L44" s="10">
        <f t="shared" si="0"/>
        <v>1.016</v>
      </c>
      <c r="M44" s="11">
        <v>0.114</v>
      </c>
      <c r="N44" s="12">
        <f t="shared" si="3"/>
        <v>8.9122807017543852</v>
      </c>
      <c r="O44" s="13">
        <v>4.4000000000000004</v>
      </c>
      <c r="P44" s="13">
        <v>1.5</v>
      </c>
      <c r="Q44" s="13">
        <v>21.3</v>
      </c>
      <c r="R44" s="13">
        <f>(Q44-(K44*2))*100/F44</f>
        <v>50.871314285714291</v>
      </c>
      <c r="S44" s="9">
        <v>8.39</v>
      </c>
      <c r="T44" s="14">
        <v>0.24663381340000001</v>
      </c>
      <c r="U44" s="14">
        <v>0.2183909335</v>
      </c>
      <c r="V44" s="15">
        <v>10.505956940000001</v>
      </c>
      <c r="W44" s="14">
        <v>2.204234322E-2</v>
      </c>
      <c r="X44" s="9">
        <f t="shared" si="2"/>
        <v>1.1293225842637831</v>
      </c>
      <c r="Y44" s="8">
        <v>184</v>
      </c>
      <c r="Z44" s="16">
        <v>30</v>
      </c>
      <c r="AA44" s="13">
        <v>0.90398693084716797</v>
      </c>
    </row>
    <row r="45" spans="1:27" x14ac:dyDescent="0.25">
      <c r="A45" s="18"/>
      <c r="B45" s="19"/>
      <c r="C45" s="3" t="s">
        <v>41</v>
      </c>
      <c r="D45" s="7" t="s">
        <v>5</v>
      </c>
      <c r="E45" s="7" t="s">
        <v>131</v>
      </c>
      <c r="F45" s="8">
        <v>46.6</v>
      </c>
      <c r="G45" s="8">
        <v>24.4</v>
      </c>
      <c r="H45" s="8">
        <v>20.6</v>
      </c>
      <c r="I45" s="8">
        <v>4.3</v>
      </c>
      <c r="J45" s="8">
        <v>4.0999999999999996</v>
      </c>
      <c r="K45" s="9">
        <v>0.66391999999999995</v>
      </c>
      <c r="L45" s="10">
        <f>K45/1.72</f>
        <v>0.38599999999999995</v>
      </c>
      <c r="M45" s="11">
        <v>7.4999999999999997E-2</v>
      </c>
      <c r="N45" s="12">
        <f>L45/M45</f>
        <v>5.1466666666666665</v>
      </c>
      <c r="O45" s="13">
        <v>1.2</v>
      </c>
      <c r="P45" s="13" t="s">
        <v>31</v>
      </c>
      <c r="Q45" s="13">
        <v>24.2</v>
      </c>
      <c r="R45" s="13">
        <f>(Q45-(K45*2))*100/F45</f>
        <v>49.081888412017165</v>
      </c>
      <c r="S45" s="9">
        <v>8.23</v>
      </c>
      <c r="T45" s="14">
        <v>0.22199852859999999</v>
      </c>
      <c r="U45" s="14">
        <v>0.13238644299999999</v>
      </c>
      <c r="V45" s="15">
        <v>9.7702943359999992</v>
      </c>
      <c r="W45" s="14">
        <v>2.2236419770000002E-2</v>
      </c>
      <c r="X45" s="9">
        <f>T45/U45</f>
        <v>1.6768977515318544</v>
      </c>
      <c r="Y45" s="8">
        <v>149.10000610351563</v>
      </c>
      <c r="Z45" s="16">
        <v>2</v>
      </c>
      <c r="AA45" s="13">
        <v>0.7316630482673645</v>
      </c>
    </row>
    <row r="46" spans="1:27" x14ac:dyDescent="0.25">
      <c r="A46" s="18"/>
      <c r="B46" s="19"/>
      <c r="C46" s="3" t="s">
        <v>124</v>
      </c>
      <c r="D46" s="3" t="s">
        <v>138</v>
      </c>
      <c r="E46" s="7" t="s">
        <v>139</v>
      </c>
      <c r="F46" s="8">
        <v>14.8</v>
      </c>
      <c r="G46" s="8">
        <v>39.1</v>
      </c>
      <c r="H46" s="8">
        <v>26.9</v>
      </c>
      <c r="I46" s="8">
        <v>7.6</v>
      </c>
      <c r="J46" s="8">
        <v>11.6</v>
      </c>
      <c r="K46" s="9">
        <v>0.38700000000000001</v>
      </c>
      <c r="L46" s="10">
        <f>K46/1.72</f>
        <v>0.22500000000000001</v>
      </c>
      <c r="M46" s="11" t="s">
        <v>31</v>
      </c>
      <c r="N46" s="12" t="s">
        <v>31</v>
      </c>
      <c r="O46" s="13">
        <v>63.2</v>
      </c>
      <c r="P46" s="13">
        <v>11.875</v>
      </c>
      <c r="Q46" s="13" t="s">
        <v>31</v>
      </c>
      <c r="R46" s="13" t="s">
        <v>31</v>
      </c>
      <c r="S46" s="9">
        <v>8.7200000000000006</v>
      </c>
      <c r="T46" s="14" t="s">
        <v>31</v>
      </c>
      <c r="U46" s="14" t="s">
        <v>31</v>
      </c>
      <c r="V46" s="15" t="s">
        <v>31</v>
      </c>
      <c r="W46" s="14" t="s">
        <v>31</v>
      </c>
      <c r="X46" s="9" t="s">
        <v>31</v>
      </c>
      <c r="Y46" s="8" t="s">
        <v>31</v>
      </c>
      <c r="Z46" s="16" t="s">
        <v>31</v>
      </c>
      <c r="AA46" s="13">
        <v>3.8780138492584229</v>
      </c>
    </row>
    <row r="47" spans="1:27" x14ac:dyDescent="0.25">
      <c r="A47" s="3" t="s">
        <v>68</v>
      </c>
      <c r="B47" s="17" t="s">
        <v>97</v>
      </c>
      <c r="C47" s="3" t="s">
        <v>38</v>
      </c>
      <c r="D47" s="3" t="s">
        <v>145</v>
      </c>
      <c r="E47" s="7" t="s">
        <v>134</v>
      </c>
      <c r="F47" s="8">
        <v>32.4</v>
      </c>
      <c r="G47" s="8">
        <v>30.3</v>
      </c>
      <c r="H47" s="8">
        <v>22.3</v>
      </c>
      <c r="I47" s="8">
        <v>5.6</v>
      </c>
      <c r="J47" s="8">
        <v>9.4</v>
      </c>
      <c r="K47" s="9">
        <v>2.1396799999999998</v>
      </c>
      <c r="L47" s="10">
        <f t="shared" si="0"/>
        <v>1.244</v>
      </c>
      <c r="M47" s="11">
        <v>0.15</v>
      </c>
      <c r="N47" s="12">
        <f t="shared" si="3"/>
        <v>8.293333333333333</v>
      </c>
      <c r="O47" s="13">
        <v>2.8</v>
      </c>
      <c r="P47" s="13" t="s">
        <v>31</v>
      </c>
      <c r="Q47" s="13">
        <v>21.8</v>
      </c>
      <c r="R47" s="13">
        <f>(Q47-(K47*2))*100/F47</f>
        <v>54.076049382716057</v>
      </c>
      <c r="S47" s="9">
        <v>8.1300000000000008</v>
      </c>
      <c r="T47" s="14">
        <v>0.31028374019999999</v>
      </c>
      <c r="U47" s="14">
        <v>0.34279085669999998</v>
      </c>
      <c r="V47" s="15">
        <v>9.0907517440000003</v>
      </c>
      <c r="W47" s="14">
        <v>1.9547625129999999E-2</v>
      </c>
      <c r="X47" s="9">
        <f t="shared" si="2"/>
        <v>0.90516924280611943</v>
      </c>
      <c r="Y47" s="8">
        <v>160</v>
      </c>
      <c r="Z47" s="16">
        <v>78</v>
      </c>
      <c r="AA47" s="13">
        <v>0.92973786592483521</v>
      </c>
    </row>
    <row r="48" spans="1:27" x14ac:dyDescent="0.25">
      <c r="A48" s="3" t="s">
        <v>69</v>
      </c>
      <c r="B48" s="17" t="s">
        <v>98</v>
      </c>
      <c r="C48" s="3" t="s">
        <v>117</v>
      </c>
      <c r="D48" s="3" t="s">
        <v>140</v>
      </c>
      <c r="E48" s="7" t="s">
        <v>128</v>
      </c>
      <c r="F48" s="8">
        <v>28.4</v>
      </c>
      <c r="G48" s="8">
        <v>26.2</v>
      </c>
      <c r="H48" s="8">
        <v>19.5</v>
      </c>
      <c r="I48" s="8">
        <v>8.4</v>
      </c>
      <c r="J48" s="8">
        <v>17.5</v>
      </c>
      <c r="K48" s="9">
        <v>3.5208400000000002</v>
      </c>
      <c r="L48" s="10">
        <f t="shared" si="0"/>
        <v>2.0470000000000002</v>
      </c>
      <c r="M48" s="11">
        <v>0.224</v>
      </c>
      <c r="N48" s="12">
        <f t="shared" si="3"/>
        <v>9.1383928571428577</v>
      </c>
      <c r="O48" s="13">
        <v>23.2</v>
      </c>
      <c r="P48" s="13">
        <v>2.625</v>
      </c>
      <c r="Q48" s="13">
        <v>18.7</v>
      </c>
      <c r="R48" s="13">
        <f>(Q48-(K48*2))*100/F48</f>
        <v>41.050422535211268</v>
      </c>
      <c r="S48" s="9">
        <v>8.31</v>
      </c>
      <c r="T48" s="14">
        <v>0.34653095630000003</v>
      </c>
      <c r="U48" s="14">
        <v>0.2263719978</v>
      </c>
      <c r="V48" s="15">
        <v>11.01007678</v>
      </c>
      <c r="W48" s="14">
        <v>1.6060002659999999E-2</v>
      </c>
      <c r="X48" s="9">
        <f t="shared" si="2"/>
        <v>1.5308031013896013</v>
      </c>
      <c r="Y48" s="8">
        <v>220.39999389648438</v>
      </c>
      <c r="Z48" s="16">
        <v>72</v>
      </c>
      <c r="AA48" s="13">
        <v>0.58576536178588867</v>
      </c>
    </row>
    <row r="49" spans="1:27" x14ac:dyDescent="0.25">
      <c r="A49" s="18" t="s">
        <v>70</v>
      </c>
      <c r="B49" s="19" t="s">
        <v>99</v>
      </c>
      <c r="C49" s="3" t="s">
        <v>36</v>
      </c>
      <c r="D49" s="3" t="s">
        <v>145</v>
      </c>
      <c r="E49" s="7" t="s">
        <v>134</v>
      </c>
      <c r="F49" s="8">
        <v>35.1</v>
      </c>
      <c r="G49" s="8">
        <v>31.1</v>
      </c>
      <c r="H49" s="8">
        <v>25.1</v>
      </c>
      <c r="I49" s="8">
        <v>5.0999999999999996</v>
      </c>
      <c r="J49" s="8">
        <v>3.6</v>
      </c>
      <c r="K49" s="9">
        <v>2.56108</v>
      </c>
      <c r="L49" s="10">
        <f t="shared" si="0"/>
        <v>1.4890000000000001</v>
      </c>
      <c r="M49" s="11">
        <v>0.16400000000000001</v>
      </c>
      <c r="N49" s="12">
        <f t="shared" si="3"/>
        <v>9.0792682926829276</v>
      </c>
      <c r="O49" s="13">
        <v>2.4</v>
      </c>
      <c r="P49" s="13" t="s">
        <v>31</v>
      </c>
      <c r="Q49" s="13">
        <v>24.7</v>
      </c>
      <c r="R49" s="13">
        <f>(Q49-(K49*2))*100/F49</f>
        <v>55.777321937321929</v>
      </c>
      <c r="S49" s="9">
        <v>8.15</v>
      </c>
      <c r="T49" s="14">
        <v>0.3442944792</v>
      </c>
      <c r="U49" s="14">
        <v>0.31917690700000001</v>
      </c>
      <c r="V49" s="15">
        <v>8.8718300289999998</v>
      </c>
      <c r="W49" s="14">
        <v>2.6865676339999998E-2</v>
      </c>
      <c r="X49" s="9">
        <f t="shared" si="2"/>
        <v>1.078694829259687</v>
      </c>
      <c r="Y49" s="8">
        <v>138</v>
      </c>
      <c r="Z49" s="16">
        <v>48</v>
      </c>
      <c r="AA49" s="13">
        <v>0.84847366809844971</v>
      </c>
    </row>
    <row r="50" spans="1:27" x14ac:dyDescent="0.25">
      <c r="A50" s="18"/>
      <c r="B50" s="19"/>
      <c r="C50" s="3" t="s">
        <v>109</v>
      </c>
      <c r="D50" s="3" t="s">
        <v>141</v>
      </c>
      <c r="E50" s="7" t="s">
        <v>129</v>
      </c>
      <c r="F50" s="8">
        <v>15.4</v>
      </c>
      <c r="G50" s="8">
        <v>31.1</v>
      </c>
      <c r="H50" s="8">
        <v>17.2</v>
      </c>
      <c r="I50" s="8">
        <v>12.2</v>
      </c>
      <c r="J50" s="8">
        <v>24.1</v>
      </c>
      <c r="K50" s="9">
        <v>0.76539999999999997</v>
      </c>
      <c r="L50" s="10">
        <f t="shared" si="0"/>
        <v>0.44500000000000001</v>
      </c>
      <c r="M50" s="11">
        <v>0.09</v>
      </c>
      <c r="N50" s="12">
        <f t="shared" si="3"/>
        <v>4.9444444444444446</v>
      </c>
      <c r="O50" s="13">
        <v>58.4</v>
      </c>
      <c r="P50" s="13">
        <v>9.625</v>
      </c>
      <c r="Q50" s="13">
        <v>13.6</v>
      </c>
      <c r="R50" s="13">
        <f>(Q50-(K50*2))*100/F50</f>
        <v>78.371428571428581</v>
      </c>
      <c r="S50" s="9">
        <v>8.57</v>
      </c>
      <c r="T50" s="14">
        <v>0.12534819790000001</v>
      </c>
      <c r="U50" s="14">
        <v>9.8492115670000005E-2</v>
      </c>
      <c r="V50" s="15">
        <v>10.728217109999999</v>
      </c>
      <c r="W50" s="14">
        <v>1.281871783E-2</v>
      </c>
      <c r="X50" s="9">
        <f t="shared" si="2"/>
        <v>1.2726724067942849</v>
      </c>
      <c r="Y50" s="8">
        <v>287.5</v>
      </c>
      <c r="Z50" s="16">
        <v>6</v>
      </c>
      <c r="AA50" s="13">
        <v>2.2690658569335938</v>
      </c>
    </row>
    <row r="51" spans="1:27" x14ac:dyDescent="0.25">
      <c r="A51" s="18" t="s">
        <v>91</v>
      </c>
      <c r="B51" s="19" t="s">
        <v>100</v>
      </c>
      <c r="C51" s="3" t="s">
        <v>103</v>
      </c>
      <c r="D51" s="7" t="s">
        <v>147</v>
      </c>
      <c r="E51" s="7" t="s">
        <v>130</v>
      </c>
      <c r="F51" s="8">
        <v>33.4</v>
      </c>
      <c r="G51" s="8">
        <v>29</v>
      </c>
      <c r="H51" s="8">
        <v>22</v>
      </c>
      <c r="I51" s="8">
        <v>6.6</v>
      </c>
      <c r="J51" s="8">
        <v>9</v>
      </c>
      <c r="K51" s="9">
        <v>1.6821600000000001</v>
      </c>
      <c r="L51" s="10">
        <f t="shared" si="0"/>
        <v>0.97800000000000009</v>
      </c>
      <c r="M51" s="11">
        <v>0.11700000000000001</v>
      </c>
      <c r="N51" s="12">
        <f t="shared" si="3"/>
        <v>8.3589743589743595</v>
      </c>
      <c r="O51" s="13">
        <v>12.4</v>
      </c>
      <c r="P51" s="13">
        <v>2.625</v>
      </c>
      <c r="Q51" s="13">
        <v>20.3</v>
      </c>
      <c r="R51" s="13">
        <f>(Q51-(K51*2))*100/F51</f>
        <v>50.705628742514982</v>
      </c>
      <c r="S51" s="9">
        <v>8.42</v>
      </c>
      <c r="T51" s="14">
        <v>0.26078898630000003</v>
      </c>
      <c r="U51" s="14">
        <v>0.29411176410000001</v>
      </c>
      <c r="V51" s="15">
        <v>11.45347346</v>
      </c>
      <c r="W51" s="14">
        <v>1.543550827E-2</v>
      </c>
      <c r="X51" s="9">
        <f t="shared" si="2"/>
        <v>0.88670028925238775</v>
      </c>
      <c r="Y51" s="8">
        <v>211.60000610351563</v>
      </c>
      <c r="Z51" s="16">
        <v>11</v>
      </c>
      <c r="AA51" s="13">
        <v>0.9107050895690918</v>
      </c>
    </row>
    <row r="52" spans="1:27" x14ac:dyDescent="0.25">
      <c r="A52" s="18"/>
      <c r="B52" s="19"/>
      <c r="C52" s="3" t="s">
        <v>41</v>
      </c>
      <c r="D52" s="3" t="s">
        <v>140</v>
      </c>
      <c r="E52" s="7" t="s">
        <v>128</v>
      </c>
      <c r="F52" s="8">
        <v>20.9</v>
      </c>
      <c r="G52" s="8">
        <v>19.3</v>
      </c>
      <c r="H52" s="8">
        <v>14.9</v>
      </c>
      <c r="I52" s="8">
        <v>8</v>
      </c>
      <c r="J52" s="8">
        <v>36.9</v>
      </c>
      <c r="K52" s="9">
        <v>0.24424000000000001</v>
      </c>
      <c r="L52" s="10">
        <f t="shared" si="0"/>
        <v>0.14200000000000002</v>
      </c>
      <c r="M52" s="11" t="s">
        <v>31</v>
      </c>
      <c r="N52" s="12" t="s">
        <v>31</v>
      </c>
      <c r="O52" s="13">
        <v>38.799999999999997</v>
      </c>
      <c r="P52" s="13">
        <v>3.375</v>
      </c>
      <c r="Q52" s="13" t="s">
        <v>31</v>
      </c>
      <c r="R52" s="13" t="s">
        <v>31</v>
      </c>
      <c r="S52" s="9">
        <v>8.65</v>
      </c>
      <c r="T52" s="14" t="s">
        <v>31</v>
      </c>
      <c r="U52" s="14" t="s">
        <v>31</v>
      </c>
      <c r="V52" s="15" t="s">
        <v>31</v>
      </c>
      <c r="W52" s="14" t="s">
        <v>31</v>
      </c>
      <c r="X52" s="9" t="s">
        <v>31</v>
      </c>
      <c r="Y52" s="8" t="s">
        <v>31</v>
      </c>
      <c r="Z52" s="16" t="s">
        <v>31</v>
      </c>
      <c r="AA52" s="13">
        <v>1.3889749050140381</v>
      </c>
    </row>
    <row r="53" spans="1:27" x14ac:dyDescent="0.25">
      <c r="A53" s="18" t="s">
        <v>92</v>
      </c>
      <c r="B53" s="19" t="s">
        <v>84</v>
      </c>
      <c r="C53" s="3" t="s">
        <v>50</v>
      </c>
      <c r="D53" s="3" t="s">
        <v>140</v>
      </c>
      <c r="E53" s="7" t="s">
        <v>128</v>
      </c>
      <c r="F53" s="8">
        <v>22.5</v>
      </c>
      <c r="G53" s="8">
        <v>30.8</v>
      </c>
      <c r="H53" s="8">
        <v>15.8</v>
      </c>
      <c r="I53" s="8">
        <v>9.5</v>
      </c>
      <c r="J53" s="8">
        <v>21.4</v>
      </c>
      <c r="K53" s="9">
        <v>2.6075200000000001</v>
      </c>
      <c r="L53" s="10">
        <f t="shared" si="0"/>
        <v>1.516</v>
      </c>
      <c r="M53" s="11">
        <v>0.217</v>
      </c>
      <c r="N53" s="12">
        <f t="shared" si="3"/>
        <v>6.9861751152073737</v>
      </c>
      <c r="O53" s="13">
        <v>40.4</v>
      </c>
      <c r="P53" s="13">
        <v>8.5</v>
      </c>
      <c r="Q53" s="13">
        <v>15.9</v>
      </c>
      <c r="R53" s="13">
        <f>(Q53-(K53*2))*100/F53</f>
        <v>47.488711111111115</v>
      </c>
      <c r="S53" s="9">
        <v>8.4700000000000006</v>
      </c>
      <c r="T53" s="14">
        <v>0.2190979408</v>
      </c>
      <c r="U53" s="14">
        <v>0.1346281976</v>
      </c>
      <c r="V53" s="15">
        <v>11.1861269</v>
      </c>
      <c r="W53" s="14">
        <v>1.291479567E-2</v>
      </c>
      <c r="X53" s="9">
        <f t="shared" si="2"/>
        <v>1.6274298007834282</v>
      </c>
      <c r="Y53" s="8">
        <v>258.60000610351563</v>
      </c>
      <c r="Z53" s="16">
        <v>30</v>
      </c>
      <c r="AA53" s="13">
        <v>0.9010542631149292</v>
      </c>
    </row>
    <row r="54" spans="1:27" x14ac:dyDescent="0.25">
      <c r="A54" s="18"/>
      <c r="B54" s="19"/>
      <c r="C54" s="3" t="s">
        <v>125</v>
      </c>
      <c r="D54" s="3" t="s">
        <v>143</v>
      </c>
      <c r="E54" s="7" t="s">
        <v>136</v>
      </c>
      <c r="F54" s="8">
        <v>9.9</v>
      </c>
      <c r="G54" s="8">
        <v>21</v>
      </c>
      <c r="H54" s="8">
        <v>10.7</v>
      </c>
      <c r="I54" s="8">
        <v>13.8</v>
      </c>
      <c r="J54" s="8">
        <v>44.6</v>
      </c>
      <c r="K54" s="9">
        <v>1.07328</v>
      </c>
      <c r="L54" s="10">
        <f t="shared" si="0"/>
        <v>0.624</v>
      </c>
      <c r="M54" s="11" t="s">
        <v>31</v>
      </c>
      <c r="N54" s="12" t="s">
        <v>31</v>
      </c>
      <c r="O54" s="13">
        <v>66.400000000000006</v>
      </c>
      <c r="P54" s="13">
        <v>11.625</v>
      </c>
      <c r="Q54" s="13" t="s">
        <v>31</v>
      </c>
      <c r="R54" s="13" t="s">
        <v>31</v>
      </c>
      <c r="S54" s="9">
        <v>8.7100000000000009</v>
      </c>
      <c r="T54" s="14" t="s">
        <v>31</v>
      </c>
      <c r="U54" s="14" t="s">
        <v>31</v>
      </c>
      <c r="V54" s="15" t="s">
        <v>31</v>
      </c>
      <c r="W54" s="14" t="s">
        <v>31</v>
      </c>
      <c r="X54" s="9" t="s">
        <v>31</v>
      </c>
      <c r="Y54" s="8" t="s">
        <v>31</v>
      </c>
      <c r="Z54" s="16" t="s">
        <v>31</v>
      </c>
      <c r="AA54" s="13">
        <v>1.5736391544342041</v>
      </c>
    </row>
    <row r="55" spans="1:27" x14ac:dyDescent="0.25">
      <c r="A55" s="18" t="s">
        <v>93</v>
      </c>
      <c r="B55" s="19" t="s">
        <v>75</v>
      </c>
      <c r="C55" s="3" t="s">
        <v>126</v>
      </c>
      <c r="D55" s="3" t="s">
        <v>145</v>
      </c>
      <c r="E55" s="7" t="s">
        <v>134</v>
      </c>
      <c r="F55" s="8">
        <v>38.299999999999997</v>
      </c>
      <c r="G55" s="8">
        <v>29</v>
      </c>
      <c r="H55" s="8">
        <v>21.7</v>
      </c>
      <c r="I55" s="8">
        <v>5.3</v>
      </c>
      <c r="J55" s="8">
        <v>5.7</v>
      </c>
      <c r="K55" s="9">
        <v>1.9590799999999999</v>
      </c>
      <c r="L55" s="10">
        <f t="shared" si="0"/>
        <v>1.139</v>
      </c>
      <c r="M55" s="11">
        <v>0.13100000000000001</v>
      </c>
      <c r="N55" s="12">
        <f t="shared" si="3"/>
        <v>8.6946564885496187</v>
      </c>
      <c r="O55" s="13">
        <v>8.8000000000000007</v>
      </c>
      <c r="P55" s="13">
        <v>2.125</v>
      </c>
      <c r="Q55" s="13">
        <v>21</v>
      </c>
      <c r="R55" s="13">
        <f>(Q55-(K55*2))*100/F55</f>
        <v>44.600104438642298</v>
      </c>
      <c r="S55" s="9">
        <v>8.34</v>
      </c>
      <c r="T55" s="14">
        <v>0.347518985</v>
      </c>
      <c r="U55" s="14">
        <v>0.1956656604</v>
      </c>
      <c r="V55" s="15">
        <v>11.401185999999999</v>
      </c>
      <c r="W55" s="14">
        <v>2.2866100189999999E-2</v>
      </c>
      <c r="X55" s="9">
        <f t="shared" si="2"/>
        <v>1.7760857183093126</v>
      </c>
      <c r="Y55" s="8">
        <v>202.30000305175781</v>
      </c>
      <c r="Z55" s="16">
        <v>129</v>
      </c>
      <c r="AA55" s="13">
        <v>0.76454746723175049</v>
      </c>
    </row>
    <row r="56" spans="1:27" x14ac:dyDescent="0.25">
      <c r="A56" s="18"/>
      <c r="B56" s="19"/>
      <c r="C56" s="3" t="s">
        <v>127</v>
      </c>
      <c r="D56" s="3" t="s">
        <v>144</v>
      </c>
      <c r="E56" s="7" t="s">
        <v>137</v>
      </c>
      <c r="F56" s="8">
        <v>4.9000000000000004</v>
      </c>
      <c r="G56" s="8">
        <v>11.5</v>
      </c>
      <c r="H56" s="8">
        <v>7.6</v>
      </c>
      <c r="I56" s="8">
        <v>15.5</v>
      </c>
      <c r="J56" s="8">
        <v>60.5</v>
      </c>
      <c r="K56" s="9">
        <v>0.30099999999999999</v>
      </c>
      <c r="L56" s="10">
        <f t="shared" si="0"/>
        <v>0.17499999999999999</v>
      </c>
      <c r="M56" s="11" t="s">
        <v>31</v>
      </c>
      <c r="N56" s="12" t="s">
        <v>31</v>
      </c>
      <c r="O56" s="13">
        <v>80</v>
      </c>
      <c r="P56" s="13">
        <v>5.5</v>
      </c>
      <c r="Q56" s="13" t="s">
        <v>31</v>
      </c>
      <c r="R56" s="13" t="s">
        <v>31</v>
      </c>
      <c r="S56" s="9">
        <v>8.9700000000000006</v>
      </c>
      <c r="T56" s="14" t="s">
        <v>31</v>
      </c>
      <c r="U56" s="14" t="s">
        <v>31</v>
      </c>
      <c r="V56" s="15" t="s">
        <v>31</v>
      </c>
      <c r="W56" s="14" t="s">
        <v>31</v>
      </c>
      <c r="X56" s="9" t="s">
        <v>31</v>
      </c>
      <c r="Y56" s="8" t="s">
        <v>31</v>
      </c>
      <c r="Z56" s="16" t="s">
        <v>31</v>
      </c>
      <c r="AA56" s="13">
        <v>2.5073907375335693</v>
      </c>
    </row>
    <row r="57" spans="1:27" x14ac:dyDescent="0.25">
      <c r="A57" s="3" t="s">
        <v>94</v>
      </c>
      <c r="B57" s="17" t="s">
        <v>101</v>
      </c>
      <c r="C57" s="3" t="s">
        <v>53</v>
      </c>
      <c r="D57" s="3" t="s">
        <v>140</v>
      </c>
      <c r="E57" s="7" t="s">
        <v>128</v>
      </c>
      <c r="F57" s="8">
        <v>22.5</v>
      </c>
      <c r="G57" s="8">
        <v>18.7</v>
      </c>
      <c r="H57" s="8">
        <v>19.5</v>
      </c>
      <c r="I57" s="8">
        <v>13.6</v>
      </c>
      <c r="J57" s="8">
        <v>25.7</v>
      </c>
      <c r="K57" s="9">
        <v>1.9814400000000001</v>
      </c>
      <c r="L57" s="10">
        <f t="shared" si="0"/>
        <v>1.1520000000000001</v>
      </c>
      <c r="M57" s="11">
        <v>0.16300000000000001</v>
      </c>
      <c r="N57" s="12">
        <f t="shared" si="3"/>
        <v>7.0674846625766881</v>
      </c>
      <c r="O57" s="13">
        <v>36</v>
      </c>
      <c r="P57" s="13">
        <v>5.5</v>
      </c>
      <c r="Q57" s="13">
        <v>13.5</v>
      </c>
      <c r="R57" s="13">
        <f>(Q57-(K57*2))*100/F57</f>
        <v>42.3872</v>
      </c>
      <c r="S57" s="9">
        <v>8.49</v>
      </c>
      <c r="T57" s="14">
        <v>0.228866548</v>
      </c>
      <c r="U57" s="14">
        <v>0.36626672739999999</v>
      </c>
      <c r="V57" s="15">
        <v>10.082664919999999</v>
      </c>
      <c r="W57" s="14">
        <v>1.3112904930000001E-2</v>
      </c>
      <c r="X57" s="9">
        <f t="shared" si="2"/>
        <v>0.62486305983796009</v>
      </c>
      <c r="Y57" s="8">
        <v>284</v>
      </c>
      <c r="Z57" s="16">
        <v>47</v>
      </c>
      <c r="AA57" s="13">
        <v>0.71052193641662598</v>
      </c>
    </row>
    <row r="58" spans="1:27" x14ac:dyDescent="0.25">
      <c r="A58" s="18" t="s">
        <v>96</v>
      </c>
      <c r="B58" s="19" t="s">
        <v>102</v>
      </c>
      <c r="C58" s="3" t="s">
        <v>44</v>
      </c>
      <c r="D58" s="7" t="s">
        <v>147</v>
      </c>
      <c r="E58" s="7" t="s">
        <v>130</v>
      </c>
      <c r="F58" s="8">
        <v>37.4</v>
      </c>
      <c r="G58" s="8">
        <v>26.3</v>
      </c>
      <c r="H58" s="8">
        <v>18.399999999999999</v>
      </c>
      <c r="I58" s="8">
        <v>7.9</v>
      </c>
      <c r="J58" s="8">
        <v>10</v>
      </c>
      <c r="K58" s="9">
        <v>3.2903600000000002</v>
      </c>
      <c r="L58" s="10">
        <f t="shared" si="0"/>
        <v>1.913</v>
      </c>
      <c r="M58" s="11">
        <v>0.20200000000000001</v>
      </c>
      <c r="N58" s="12">
        <f t="shared" si="3"/>
        <v>9.4702970297029694</v>
      </c>
      <c r="O58" s="13">
        <v>17.2</v>
      </c>
      <c r="P58" s="13">
        <v>5</v>
      </c>
      <c r="Q58" s="13">
        <v>24.3</v>
      </c>
      <c r="R58" s="13">
        <f>(Q58-(K58*2))*100/F58</f>
        <v>47.377754010695192</v>
      </c>
      <c r="S58" s="9">
        <v>8.2100000000000009</v>
      </c>
      <c r="T58" s="14">
        <v>0.54934087509999996</v>
      </c>
      <c r="U58" s="14">
        <v>0.25840248339999999</v>
      </c>
      <c r="V58" s="15">
        <v>12.183012039999999</v>
      </c>
      <c r="W58" s="14">
        <v>1.6574096149999999E-2</v>
      </c>
      <c r="X58" s="9">
        <f t="shared" si="2"/>
        <v>2.1259117477196816</v>
      </c>
      <c r="Y58" s="8">
        <v>189.30000305175781</v>
      </c>
      <c r="Z58" s="16">
        <v>150</v>
      </c>
      <c r="AA58" s="13">
        <v>0.51542919874191284</v>
      </c>
    </row>
    <row r="59" spans="1:27" x14ac:dyDescent="0.25">
      <c r="A59" s="18"/>
      <c r="B59" s="19"/>
      <c r="C59" s="3" t="s">
        <v>39</v>
      </c>
      <c r="D59" s="3" t="s">
        <v>140</v>
      </c>
      <c r="E59" s="7" t="s">
        <v>128</v>
      </c>
      <c r="F59" s="8">
        <v>20.100000000000001</v>
      </c>
      <c r="G59" s="8">
        <v>39.799999999999997</v>
      </c>
      <c r="H59" s="8">
        <v>11.2</v>
      </c>
      <c r="I59" s="8">
        <v>9.8000000000000007</v>
      </c>
      <c r="J59" s="8">
        <v>19.100000000000001</v>
      </c>
      <c r="K59" s="9">
        <v>0.29239999999999999</v>
      </c>
      <c r="L59" s="10">
        <f t="shared" si="0"/>
        <v>0.17</v>
      </c>
      <c r="M59" s="11" t="s">
        <v>31</v>
      </c>
      <c r="N59" s="12" t="s">
        <v>31</v>
      </c>
      <c r="O59" s="13">
        <v>78.400000000000006</v>
      </c>
      <c r="P59" s="13">
        <v>25</v>
      </c>
      <c r="Q59" s="13" t="s">
        <v>31</v>
      </c>
      <c r="R59" s="13" t="s">
        <v>31</v>
      </c>
      <c r="S59" s="9">
        <v>8.82</v>
      </c>
      <c r="T59" s="14" t="s">
        <v>31</v>
      </c>
      <c r="U59" s="14" t="s">
        <v>31</v>
      </c>
      <c r="V59" s="15" t="s">
        <v>31</v>
      </c>
      <c r="W59" s="14" t="s">
        <v>31</v>
      </c>
      <c r="X59" s="9" t="s">
        <v>31</v>
      </c>
      <c r="Y59" s="8" t="s">
        <v>31</v>
      </c>
      <c r="Z59" s="16" t="s">
        <v>31</v>
      </c>
      <c r="AA59" s="13">
        <v>2.5937831401824951</v>
      </c>
    </row>
  </sheetData>
  <mergeCells count="46">
    <mergeCell ref="A53:A54"/>
    <mergeCell ref="B53:B54"/>
    <mergeCell ref="A55:A56"/>
    <mergeCell ref="B55:B56"/>
    <mergeCell ref="B58:B59"/>
    <mergeCell ref="A58:A59"/>
    <mergeCell ref="A44:A46"/>
    <mergeCell ref="B44:B46"/>
    <mergeCell ref="A49:A50"/>
    <mergeCell ref="B49:B50"/>
    <mergeCell ref="A51:A52"/>
    <mergeCell ref="B51:B52"/>
    <mergeCell ref="A37:A38"/>
    <mergeCell ref="B37:B38"/>
    <mergeCell ref="A39:A40"/>
    <mergeCell ref="B39:B40"/>
    <mergeCell ref="A41:A42"/>
    <mergeCell ref="B41:B42"/>
    <mergeCell ref="A31:A32"/>
    <mergeCell ref="B31:B32"/>
    <mergeCell ref="A33:A34"/>
    <mergeCell ref="B33:B34"/>
    <mergeCell ref="A35:A36"/>
    <mergeCell ref="B35:B36"/>
    <mergeCell ref="A23:A24"/>
    <mergeCell ref="B23:B24"/>
    <mergeCell ref="A27:A28"/>
    <mergeCell ref="B27:B28"/>
    <mergeCell ref="A29:A30"/>
    <mergeCell ref="B29:B30"/>
    <mergeCell ref="A1:A2"/>
    <mergeCell ref="B1:B2"/>
    <mergeCell ref="A16:A17"/>
    <mergeCell ref="B16:B17"/>
    <mergeCell ref="A21:A22"/>
    <mergeCell ref="B21:B22"/>
    <mergeCell ref="A11:A12"/>
    <mergeCell ref="B11:B12"/>
    <mergeCell ref="A14:A15"/>
    <mergeCell ref="B14:B15"/>
    <mergeCell ref="A3:A4"/>
    <mergeCell ref="B3:B4"/>
    <mergeCell ref="A5:A6"/>
    <mergeCell ref="B5:B6"/>
    <mergeCell ref="A7:A9"/>
    <mergeCell ref="B7:B9"/>
  </mergeCells>
  <pageMargins left="0.78740157499999996" right="0.78740157499999996" top="0.984251969" bottom="0.984251969" header="0.5" footer="0.5"/>
  <pageSetup paperSize="9" orientation="portrait" r:id="rId1"/>
  <headerFooter alignWithMargins="0">
    <oddHeader>&amp;A</oddHeader>
    <oddFooter>Page &amp;P</oddFooter>
  </headerFooter>
  <ignoredErrors>
    <ignoredError sqref="C47:C59 C3:C16 C18:C4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Adama_2024</vt:lpstr>
      <vt:lpstr>Adama_2024!rqt_EXtract_Res_Terres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Chartrain</dc:creator>
  <cp:lastModifiedBy>Emmanuel CHEVIGNY</cp:lastModifiedBy>
  <dcterms:created xsi:type="dcterms:W3CDTF">2024-12-06T16:38:07Z</dcterms:created>
  <dcterms:modified xsi:type="dcterms:W3CDTF">2025-03-11T10:34:26Z</dcterms:modified>
</cp:coreProperties>
</file>