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8\ME\"/>
    </mc:Choice>
  </mc:AlternateContent>
  <bookViews>
    <workbookView xWindow="0" yWindow="0" windowWidth="20040" windowHeight="7620" activeTab="2"/>
  </bookViews>
  <sheets>
    <sheet name="concordance" sheetId="1" r:id="rId1"/>
    <sheet name="CONTROLE TVA" sheetId="3" r:id="rId2"/>
    <sheet name="social" sheetId="2" r:id="rId3"/>
  </sheets>
  <calcPr calcId="152511" refMode="R1C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C27" i="3"/>
  <c r="D26" i="3"/>
  <c r="D20" i="3"/>
  <c r="D14" i="3"/>
  <c r="D8" i="3"/>
  <c r="C24" i="3"/>
  <c r="C25" i="3"/>
  <c r="C23" i="3"/>
  <c r="C18" i="3"/>
  <c r="C19" i="3"/>
  <c r="C17" i="3"/>
  <c r="C12" i="3"/>
  <c r="C13" i="3"/>
  <c r="C11" i="3"/>
  <c r="C7" i="3"/>
  <c r="C6" i="3"/>
  <c r="B27" i="3"/>
  <c r="B21" i="3"/>
  <c r="B15" i="3"/>
  <c r="B9" i="3"/>
  <c r="F14" i="2"/>
  <c r="F6" i="2"/>
  <c r="F7" i="2"/>
  <c r="F8" i="2"/>
  <c r="F9" i="2"/>
  <c r="F10" i="2"/>
  <c r="F11" i="2"/>
  <c r="F12" i="2"/>
  <c r="F13" i="2"/>
  <c r="F5" i="2"/>
  <c r="D14" i="2"/>
  <c r="D13" i="2"/>
  <c r="D9" i="2"/>
  <c r="D5" i="2"/>
  <c r="B24" i="2"/>
  <c r="B22" i="2"/>
  <c r="E38" i="1"/>
  <c r="E36" i="1"/>
  <c r="D30" i="1"/>
  <c r="D24" i="1"/>
  <c r="D18" i="1"/>
  <c r="D12" i="1"/>
  <c r="B27" i="1"/>
</calcChain>
</file>

<file path=xl/sharedStrings.xml><?xml version="1.0" encoding="utf-8"?>
<sst xmlns="http://schemas.openxmlformats.org/spreadsheetml/2006/main" count="39" uniqueCount="32">
  <si>
    <t xml:space="preserve">MIEUX ENTENDRE </t>
  </si>
  <si>
    <t xml:space="preserve">BALANCE </t>
  </si>
  <si>
    <t>D</t>
  </si>
  <si>
    <t>C</t>
  </si>
  <si>
    <t>GL</t>
  </si>
  <si>
    <t xml:space="preserve">PROV CONGES PAYES </t>
  </si>
  <si>
    <t xml:space="preserve">GESTION COMMERCIALE </t>
  </si>
  <si>
    <t>NUITS</t>
  </si>
  <si>
    <t>CHALON</t>
  </si>
  <si>
    <t>BEAUNE</t>
  </si>
  <si>
    <t>TOURNUS</t>
  </si>
  <si>
    <t>GL COMPTABLE</t>
  </si>
  <si>
    <t>non affecté à un site</t>
  </si>
  <si>
    <t xml:space="preserve">sur gestion commerciale </t>
  </si>
  <si>
    <t>ECART</t>
  </si>
  <si>
    <t>SUR LA PREMIERE EDITION</t>
  </si>
  <si>
    <t xml:space="preserve">cumul jours dus à fin dec </t>
  </si>
  <si>
    <t>DUBOIS</t>
  </si>
  <si>
    <t>FLORENTIN</t>
  </si>
  <si>
    <t>MOREAU</t>
  </si>
  <si>
    <t>CONTRÔLE DES CUMULS BRUTS</t>
  </si>
  <si>
    <t>OK BASE TA ET FC</t>
  </si>
  <si>
    <t>S/COMPTA</t>
  </si>
  <si>
    <t>cela correspond à 3*1000€ de prime de pouvoir d'achat</t>
  </si>
  <si>
    <t>valeur jour</t>
  </si>
  <si>
    <t>prov CP</t>
  </si>
  <si>
    <t>taux de charges %</t>
  </si>
  <si>
    <t>BASE HT</t>
  </si>
  <si>
    <t>TVA 5,5%</t>
  </si>
  <si>
    <t>TVA 20%</t>
  </si>
  <si>
    <t xml:space="preserve">SUR LE COMPTE </t>
  </si>
  <si>
    <t xml:space="preserve">voir si la différence provient des prestations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</si>
</sst>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43" fontId="0" fillId="2" borderId="0" xfId="1" applyFont="1" applyFill="1"/>
    <xf numFmtId="43" fontId="0" fillId="2" borderId="1" xfId="1" applyFont="1" applyFill="1" applyBorder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43" fontId="4" fillId="0" borderId="0" xfId="1" applyFont="1"/>
    <xf numFmtId="43" fontId="0" fillId="0" borderId="0" xfId="1" applyFont="1" applyFill="1" applyBorder="1"/>
    <xf numFmtId="43" fontId="4" fillId="0" borderId="3" xfId="0" applyNumberFormat="1" applyFont="1" applyBorder="1"/>
    <xf numFmtId="0" fontId="4" fillId="0" borderId="4" xfId="0" applyFont="1" applyBorder="1"/>
    <xf numFmtId="43" fontId="2" fillId="0" borderId="2" xfId="1" applyFont="1" applyBorder="1"/>
    <xf numFmtId="43" fontId="2" fillId="0" borderId="2" xfId="0" applyNumberFormat="1" applyFont="1" applyBorder="1"/>
    <xf numFmtId="43" fontId="0" fillId="2" borderId="0" xfId="0" applyNumberFormat="1" applyFill="1"/>
    <xf numFmtId="0" fontId="0" fillId="2" borderId="0" xfId="0" applyFill="1"/>
    <xf numFmtId="43" fontId="0" fillId="3" borderId="1" xfId="1" applyFont="1" applyFill="1" applyBorder="1"/>
    <xf numFmtId="0" fontId="0" fillId="3" borderId="0" xfId="0" applyFill="1"/>
    <xf numFmtId="43" fontId="0" fillId="3" borderId="1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0" workbookViewId="0">
      <selection activeCell="D8" sqref="D8:D30"/>
    </sheetView>
  </sheetViews>
  <sheetFormatPr baseColWidth="10" defaultRowHeight="15" x14ac:dyDescent="0.25"/>
  <cols>
    <col min="2" max="3" width="14.28515625" bestFit="1" customWidth="1"/>
    <col min="4" max="4" width="12.85546875" bestFit="1" customWidth="1"/>
    <col min="5" max="5" width="14.42578125" bestFit="1" customWidth="1"/>
  </cols>
  <sheetData>
    <row r="1" spans="1:5" x14ac:dyDescent="0.25">
      <c r="A1" t="s">
        <v>0</v>
      </c>
    </row>
    <row r="2" spans="1:5" x14ac:dyDescent="0.25">
      <c r="A2" s="1">
        <v>43465</v>
      </c>
    </row>
    <row r="3" spans="1:5" x14ac:dyDescent="0.25">
      <c r="B3" t="s">
        <v>2</v>
      </c>
      <c r="C3" t="s">
        <v>3</v>
      </c>
    </row>
    <row r="4" spans="1:5" x14ac:dyDescent="0.25">
      <c r="A4" t="s">
        <v>1</v>
      </c>
      <c r="B4" s="2">
        <v>6298667.1699999999</v>
      </c>
      <c r="C4" s="2">
        <v>6298667.1699999999</v>
      </c>
      <c r="D4" t="s">
        <v>15</v>
      </c>
    </row>
    <row r="5" spans="1:5" x14ac:dyDescent="0.25">
      <c r="A5" t="s">
        <v>4</v>
      </c>
      <c r="B5" s="2">
        <v>6298667.1699999999</v>
      </c>
      <c r="C5" s="2">
        <v>6298667.1699999999</v>
      </c>
    </row>
    <row r="8" spans="1:5" x14ac:dyDescent="0.25">
      <c r="A8" t="s">
        <v>6</v>
      </c>
      <c r="D8" t="s">
        <v>11</v>
      </c>
    </row>
    <row r="9" spans="1:5" x14ac:dyDescent="0.25">
      <c r="A9" t="s">
        <v>7</v>
      </c>
      <c r="B9" s="2">
        <v>64928.73</v>
      </c>
      <c r="D9" s="2">
        <v>59187.7</v>
      </c>
    </row>
    <row r="10" spans="1:5" x14ac:dyDescent="0.25">
      <c r="B10" s="2"/>
      <c r="D10" s="2">
        <v>3463.77</v>
      </c>
    </row>
    <row r="11" spans="1:5" x14ac:dyDescent="0.25">
      <c r="B11" s="2"/>
      <c r="D11" s="3">
        <v>2081.04</v>
      </c>
    </row>
    <row r="12" spans="1:5" x14ac:dyDescent="0.25">
      <c r="B12" s="2"/>
      <c r="D12" s="2">
        <f>SUM(D9:D11)</f>
        <v>64732.509999999995</v>
      </c>
      <c r="E12" s="2">
        <v>64732.51</v>
      </c>
    </row>
    <row r="13" spans="1:5" x14ac:dyDescent="0.25">
      <c r="B13" s="2"/>
      <c r="D13" s="2"/>
      <c r="E13" s="2"/>
    </row>
    <row r="14" spans="1:5" x14ac:dyDescent="0.25">
      <c r="A14" t="s">
        <v>8</v>
      </c>
      <c r="B14" s="2">
        <v>232186.72</v>
      </c>
      <c r="D14" s="2">
        <v>178968.53</v>
      </c>
      <c r="E14" s="2"/>
    </row>
    <row r="15" spans="1:5" x14ac:dyDescent="0.25">
      <c r="B15" s="2"/>
      <c r="D15" s="2">
        <v>179.15</v>
      </c>
      <c r="E15" s="2"/>
    </row>
    <row r="16" spans="1:5" x14ac:dyDescent="0.25">
      <c r="B16" s="2"/>
      <c r="D16" s="2">
        <v>13586.42</v>
      </c>
      <c r="E16" s="2"/>
    </row>
    <row r="17" spans="1:7" x14ac:dyDescent="0.25">
      <c r="B17" s="2"/>
      <c r="D17" s="3">
        <v>5414.56</v>
      </c>
      <c r="E17" s="2"/>
    </row>
    <row r="18" spans="1:7" x14ac:dyDescent="0.25">
      <c r="B18" s="2"/>
      <c r="D18" s="2">
        <f>SUM(D14:D17)</f>
        <v>198148.66</v>
      </c>
      <c r="E18" s="2">
        <v>198148.66</v>
      </c>
    </row>
    <row r="19" spans="1:7" x14ac:dyDescent="0.25">
      <c r="B19" s="2"/>
      <c r="D19" s="2"/>
      <c r="E19" s="2"/>
    </row>
    <row r="20" spans="1:7" x14ac:dyDescent="0.25">
      <c r="A20" t="s">
        <v>9</v>
      </c>
      <c r="B20" s="2">
        <v>335063.43</v>
      </c>
      <c r="D20" s="2">
        <v>299581.42</v>
      </c>
      <c r="E20" s="2"/>
    </row>
    <row r="21" spans="1:7" x14ac:dyDescent="0.25">
      <c r="B21" s="2"/>
      <c r="D21" s="2">
        <v>1075.83</v>
      </c>
      <c r="E21" s="2"/>
    </row>
    <row r="22" spans="1:7" x14ac:dyDescent="0.25">
      <c r="B22" s="2"/>
      <c r="D22" s="2">
        <v>25052.240000000002</v>
      </c>
      <c r="E22" s="2"/>
    </row>
    <row r="23" spans="1:7" x14ac:dyDescent="0.25">
      <c r="B23" s="2"/>
      <c r="D23" s="3">
        <v>7748.96</v>
      </c>
      <c r="E23" s="2"/>
    </row>
    <row r="24" spans="1:7" x14ac:dyDescent="0.25">
      <c r="B24" s="2"/>
      <c r="D24" s="5">
        <f>SUM(D20:D23)</f>
        <v>333458.45</v>
      </c>
      <c r="E24" s="2">
        <v>333458.45</v>
      </c>
    </row>
    <row r="25" spans="1:7" x14ac:dyDescent="0.25">
      <c r="B25" s="2"/>
      <c r="D25" s="5"/>
      <c r="E25" s="2"/>
    </row>
    <row r="26" spans="1:7" x14ac:dyDescent="0.25">
      <c r="A26" t="s">
        <v>10</v>
      </c>
      <c r="B26" s="3">
        <v>116498.74</v>
      </c>
      <c r="D26" s="5">
        <v>109755.83</v>
      </c>
      <c r="E26" s="2"/>
    </row>
    <row r="27" spans="1:7" ht="15.75" x14ac:dyDescent="0.25">
      <c r="B27" s="12">
        <f>SUM(B9:B26)</f>
        <v>748677.62</v>
      </c>
      <c r="D27" s="5">
        <v>363.98</v>
      </c>
      <c r="E27" s="2"/>
    </row>
    <row r="28" spans="1:7" x14ac:dyDescent="0.25">
      <c r="D28" s="5">
        <v>4649.3</v>
      </c>
      <c r="E28" s="2"/>
    </row>
    <row r="29" spans="1:7" x14ac:dyDescent="0.25">
      <c r="D29" s="6">
        <v>1079.25</v>
      </c>
      <c r="E29" s="2"/>
    </row>
    <row r="30" spans="1:7" x14ac:dyDescent="0.25">
      <c r="D30" s="5">
        <f>SUM(D26:D29)</f>
        <v>115848.36</v>
      </c>
      <c r="E30" s="2">
        <v>115848.36</v>
      </c>
    </row>
    <row r="31" spans="1:7" x14ac:dyDescent="0.25">
      <c r="E31" s="7">
        <v>71.09</v>
      </c>
      <c r="F31" s="11" t="s">
        <v>12</v>
      </c>
      <c r="G31" s="11"/>
    </row>
    <row r="32" spans="1:7" x14ac:dyDescent="0.25">
      <c r="E32" s="7">
        <v>1592.24</v>
      </c>
    </row>
    <row r="33" spans="5:6" x14ac:dyDescent="0.25">
      <c r="E33" s="7">
        <v>650.38</v>
      </c>
    </row>
    <row r="34" spans="5:6" x14ac:dyDescent="0.25">
      <c r="E34" s="7">
        <v>34038.06</v>
      </c>
    </row>
    <row r="35" spans="5:6" x14ac:dyDescent="0.25">
      <c r="E35" s="8">
        <v>125.12</v>
      </c>
    </row>
    <row r="36" spans="5:6" ht="15.75" x14ac:dyDescent="0.25">
      <c r="E36" s="12">
        <f>SUM(E12:E35)</f>
        <v>748664.87</v>
      </c>
    </row>
    <row r="37" spans="5:6" ht="15.75" thickBot="1" x14ac:dyDescent="0.3">
      <c r="E37" s="13">
        <v>-748677.62</v>
      </c>
      <c r="F37" t="s">
        <v>13</v>
      </c>
    </row>
    <row r="38" spans="5:6" ht="16.5" thickBot="1" x14ac:dyDescent="0.3">
      <c r="E38" s="14">
        <f>SUM(E36:E37)</f>
        <v>-12.75</v>
      </c>
      <c r="F38" s="15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9"/>
  <sheetViews>
    <sheetView topLeftCell="A10" workbookViewId="0">
      <selection activeCell="D29" sqref="D29"/>
    </sheetView>
  </sheetViews>
  <sheetFormatPr baseColWidth="10" defaultRowHeight="15" x14ac:dyDescent="0.25"/>
  <cols>
    <col min="1" max="1" width="16.42578125" customWidth="1"/>
    <col min="2" max="2" width="24.28515625" customWidth="1"/>
    <col min="3" max="3" width="12" bestFit="1" customWidth="1"/>
    <col min="4" max="4" width="11.85546875" bestFit="1" customWidth="1"/>
  </cols>
  <sheetData>
    <row r="5" spans="1:4" x14ac:dyDescent="0.25">
      <c r="B5" t="s">
        <v>11</v>
      </c>
      <c r="C5" s="19" t="s">
        <v>28</v>
      </c>
      <c r="D5" s="21" t="s">
        <v>29</v>
      </c>
    </row>
    <row r="6" spans="1:4" x14ac:dyDescent="0.25">
      <c r="B6" s="7">
        <v>59187.7</v>
      </c>
      <c r="C6" s="5">
        <f>B6*0.055</f>
        <v>3255.3235</v>
      </c>
    </row>
    <row r="7" spans="1:4" x14ac:dyDescent="0.25">
      <c r="B7" s="7">
        <v>3463.77</v>
      </c>
      <c r="C7" s="5">
        <f>B7*0.055</f>
        <v>190.50735</v>
      </c>
    </row>
    <row r="8" spans="1:4" x14ac:dyDescent="0.25">
      <c r="B8" s="20">
        <v>2081.04</v>
      </c>
      <c r="D8" s="5">
        <f>B8*0.2</f>
        <v>416.20800000000003</v>
      </c>
    </row>
    <row r="9" spans="1:4" x14ac:dyDescent="0.25">
      <c r="A9" t="s">
        <v>27</v>
      </c>
      <c r="B9" s="2">
        <f>SUM(B6:B8)</f>
        <v>64732.509999999995</v>
      </c>
    </row>
    <row r="10" spans="1:4" x14ac:dyDescent="0.25">
      <c r="B10" s="2"/>
    </row>
    <row r="11" spans="1:4" x14ac:dyDescent="0.25">
      <c r="B11" s="7">
        <v>178968.53</v>
      </c>
      <c r="C11" s="5">
        <f>B11*0.055</f>
        <v>9843.2691500000001</v>
      </c>
    </row>
    <row r="12" spans="1:4" x14ac:dyDescent="0.25">
      <c r="B12" s="7">
        <v>179.15</v>
      </c>
      <c r="C12" s="5">
        <f>B12*0.055</f>
        <v>9.853250000000001</v>
      </c>
    </row>
    <row r="13" spans="1:4" x14ac:dyDescent="0.25">
      <c r="B13" s="7">
        <v>13586.42</v>
      </c>
      <c r="C13" s="5">
        <f>B13*0.055</f>
        <v>747.25310000000002</v>
      </c>
    </row>
    <row r="14" spans="1:4" x14ac:dyDescent="0.25">
      <c r="B14" s="20">
        <v>5414.56</v>
      </c>
      <c r="D14" s="5">
        <f>B14*0.2</f>
        <v>1082.912</v>
      </c>
    </row>
    <row r="15" spans="1:4" x14ac:dyDescent="0.25">
      <c r="A15" t="s">
        <v>27</v>
      </c>
      <c r="B15" s="2">
        <f>SUM(B11:B14)</f>
        <v>198148.66</v>
      </c>
    </row>
    <row r="16" spans="1:4" x14ac:dyDescent="0.25">
      <c r="B16" s="2"/>
    </row>
    <row r="17" spans="1:4" x14ac:dyDescent="0.25">
      <c r="B17" s="7">
        <v>299581.42</v>
      </c>
      <c r="C17" s="5">
        <f>B17*0.055</f>
        <v>16476.9781</v>
      </c>
    </row>
    <row r="18" spans="1:4" x14ac:dyDescent="0.25">
      <c r="B18" s="7">
        <v>1075.83</v>
      </c>
      <c r="C18" s="5">
        <f>B18*0.055</f>
        <v>59.170649999999995</v>
      </c>
    </row>
    <row r="19" spans="1:4" x14ac:dyDescent="0.25">
      <c r="B19" s="7">
        <v>25052.240000000002</v>
      </c>
      <c r="C19" s="5">
        <f>B19*0.055</f>
        <v>1377.8732</v>
      </c>
    </row>
    <row r="20" spans="1:4" x14ac:dyDescent="0.25">
      <c r="B20" s="20">
        <v>7748.96</v>
      </c>
      <c r="D20" s="5">
        <f>B20*0.2</f>
        <v>1549.7920000000001</v>
      </c>
    </row>
    <row r="21" spans="1:4" x14ac:dyDescent="0.25">
      <c r="A21" t="s">
        <v>27</v>
      </c>
      <c r="B21" s="5">
        <f>SUM(B17:B20)</f>
        <v>333458.45</v>
      </c>
    </row>
    <row r="22" spans="1:4" x14ac:dyDescent="0.25">
      <c r="B22" s="5"/>
    </row>
    <row r="23" spans="1:4" x14ac:dyDescent="0.25">
      <c r="B23" s="18">
        <v>109755.83</v>
      </c>
      <c r="C23" s="5">
        <f>B23*0.055</f>
        <v>6036.5706500000006</v>
      </c>
    </row>
    <row r="24" spans="1:4" x14ac:dyDescent="0.25">
      <c r="B24" s="18">
        <v>363.98</v>
      </c>
      <c r="C24" s="5">
        <f>B24*0.055</f>
        <v>20.018900000000002</v>
      </c>
    </row>
    <row r="25" spans="1:4" x14ac:dyDescent="0.25">
      <c r="B25" s="18">
        <v>4649.3</v>
      </c>
      <c r="C25" s="5">
        <f>B25*0.055</f>
        <v>255.7115</v>
      </c>
    </row>
    <row r="26" spans="1:4" x14ac:dyDescent="0.25">
      <c r="B26" s="22">
        <v>1079.25</v>
      </c>
      <c r="C26" s="4"/>
      <c r="D26" s="6">
        <f>B26*0.2</f>
        <v>215.85000000000002</v>
      </c>
    </row>
    <row r="27" spans="1:4" x14ac:dyDescent="0.25">
      <c r="A27" t="s">
        <v>27</v>
      </c>
      <c r="B27" s="5">
        <f>SUM(B23:B26)</f>
        <v>115848.36</v>
      </c>
      <c r="C27" s="5">
        <f>SUM(C6:C26)</f>
        <v>38272.529350000004</v>
      </c>
      <c r="D27" s="2">
        <f>SUM(D6:D26)</f>
        <v>3264.7620000000002</v>
      </c>
    </row>
    <row r="28" spans="1:4" x14ac:dyDescent="0.25">
      <c r="A28" t="s">
        <v>30</v>
      </c>
      <c r="C28" s="2">
        <v>38479</v>
      </c>
      <c r="D28" s="2">
        <v>10419</v>
      </c>
    </row>
    <row r="29" spans="1:4" x14ac:dyDescent="0.25">
      <c r="C29" s="2"/>
      <c r="D29" s="2" t="s">
        <v>31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workbookViewId="0">
      <selection activeCell="I10" sqref="I10:I11"/>
    </sheetView>
  </sheetViews>
  <sheetFormatPr baseColWidth="10" defaultRowHeight="15" x14ac:dyDescent="0.25"/>
  <cols>
    <col min="2" max="2" width="12.85546875" bestFit="1" customWidth="1"/>
  </cols>
  <sheetData>
    <row r="1" spans="1:6" x14ac:dyDescent="0.25">
      <c r="A1" s="9" t="s">
        <v>5</v>
      </c>
      <c r="B1" s="9"/>
    </row>
    <row r="3" spans="1:6" x14ac:dyDescent="0.25">
      <c r="A3" s="10" t="s">
        <v>16</v>
      </c>
      <c r="B3" s="10"/>
    </row>
    <row r="4" spans="1:6" x14ac:dyDescent="0.25">
      <c r="C4" t="s">
        <v>24</v>
      </c>
      <c r="D4" t="s">
        <v>25</v>
      </c>
      <c r="E4" t="s">
        <v>26</v>
      </c>
    </row>
    <row r="5" spans="1:6" x14ac:dyDescent="0.25">
      <c r="A5" t="s">
        <v>17</v>
      </c>
      <c r="B5">
        <v>14.56</v>
      </c>
      <c r="C5">
        <v>81.006</v>
      </c>
      <c r="D5" s="2">
        <f>B5*C5</f>
        <v>1179.4473600000001</v>
      </c>
      <c r="E5">
        <v>26</v>
      </c>
      <c r="F5" s="5">
        <f>D5*E5/100</f>
        <v>306.65631360000003</v>
      </c>
    </row>
    <row r="6" spans="1:6" x14ac:dyDescent="0.25">
      <c r="D6" s="2"/>
      <c r="F6" s="5">
        <f t="shared" ref="F6:F13" si="0">D6*E6/100</f>
        <v>0</v>
      </c>
    </row>
    <row r="7" spans="1:6" x14ac:dyDescent="0.25">
      <c r="D7" s="2"/>
      <c r="F7" s="5">
        <f t="shared" si="0"/>
        <v>0</v>
      </c>
    </row>
    <row r="8" spans="1:6" x14ac:dyDescent="0.25">
      <c r="D8" s="2"/>
      <c r="F8" s="5">
        <f t="shared" si="0"/>
        <v>0</v>
      </c>
    </row>
    <row r="9" spans="1:6" x14ac:dyDescent="0.25">
      <c r="A9" t="s">
        <v>18</v>
      </c>
      <c r="B9">
        <v>14.56</v>
      </c>
      <c r="C9">
        <v>134.83799999999999</v>
      </c>
      <c r="D9" s="2">
        <f>B9*C9</f>
        <v>1963.24128</v>
      </c>
      <c r="E9">
        <v>42</v>
      </c>
      <c r="F9" s="5">
        <f t="shared" si="0"/>
        <v>824.5613376</v>
      </c>
    </row>
    <row r="10" spans="1:6" x14ac:dyDescent="0.25">
      <c r="D10" s="2"/>
      <c r="F10" s="5">
        <f t="shared" si="0"/>
        <v>0</v>
      </c>
    </row>
    <row r="11" spans="1:6" x14ac:dyDescent="0.25">
      <c r="D11" s="2"/>
      <c r="F11" s="5">
        <f t="shared" si="0"/>
        <v>0</v>
      </c>
    </row>
    <row r="12" spans="1:6" x14ac:dyDescent="0.25">
      <c r="D12" s="2"/>
      <c r="F12" s="5">
        <f t="shared" si="0"/>
        <v>0</v>
      </c>
    </row>
    <row r="13" spans="1:6" ht="15.75" thickBot="1" x14ac:dyDescent="0.3">
      <c r="A13" t="s">
        <v>19</v>
      </c>
      <c r="B13">
        <v>14.56</v>
      </c>
      <c r="C13">
        <v>138.44</v>
      </c>
      <c r="D13" s="2">
        <f>B13*C13</f>
        <v>2015.6864</v>
      </c>
      <c r="E13">
        <v>40</v>
      </c>
      <c r="F13" s="5">
        <f t="shared" si="0"/>
        <v>806.27456000000006</v>
      </c>
    </row>
    <row r="14" spans="1:6" ht="15.75" thickBot="1" x14ac:dyDescent="0.3">
      <c r="D14" s="16">
        <f>SUM(D5:D13)</f>
        <v>5158.3750400000008</v>
      </c>
      <c r="F14" s="17">
        <f>SUM(F5:F13)</f>
        <v>1937.4922112000002</v>
      </c>
    </row>
    <row r="17" spans="1:3" x14ac:dyDescent="0.25">
      <c r="A17" s="9" t="s">
        <v>20</v>
      </c>
      <c r="B17" s="9"/>
      <c r="C17" s="9"/>
    </row>
    <row r="19" spans="1:3" x14ac:dyDescent="0.25">
      <c r="A19" t="s">
        <v>17</v>
      </c>
      <c r="B19" s="2">
        <v>21127.41</v>
      </c>
    </row>
    <row r="20" spans="1:3" x14ac:dyDescent="0.25">
      <c r="A20" t="s">
        <v>18</v>
      </c>
      <c r="B20" s="2">
        <v>39320.82</v>
      </c>
    </row>
    <row r="21" spans="1:3" x14ac:dyDescent="0.25">
      <c r="A21" t="s">
        <v>19</v>
      </c>
      <c r="B21" s="3">
        <v>37287.81</v>
      </c>
    </row>
    <row r="22" spans="1:3" x14ac:dyDescent="0.25">
      <c r="B22" s="2">
        <f>SUM(B19:B21)</f>
        <v>97736.04</v>
      </c>
      <c r="C22" t="s">
        <v>21</v>
      </c>
    </row>
    <row r="23" spans="1:3" x14ac:dyDescent="0.25">
      <c r="A23" t="s">
        <v>22</v>
      </c>
      <c r="B23" s="3">
        <v>100736.04</v>
      </c>
    </row>
    <row r="24" spans="1:3" x14ac:dyDescent="0.25">
      <c r="B24" s="5">
        <f>B23-B22</f>
        <v>3000</v>
      </c>
      <c r="C24" t="s">
        <v>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concordance</vt:lpstr>
      <vt:lpstr>CONTROLE TVA</vt:lpstr>
      <vt:lpstr>social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2019-04-11T09:20:06Z</cp:lastPrinted>
  <dcterms:created xsi:type="dcterms:W3CDTF">2019-03-27T09:24:27Z</dcterms:created>
  <dcterms:modified xsi:type="dcterms:W3CDTF">2019-04-11T15:25:08Z</dcterms:modified>
</cp:coreProperties>
</file>