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gil taite SOCIAL 2016\"/>
    </mc:Choice>
  </mc:AlternateContent>
  <bookViews>
    <workbookView xWindow="0" yWindow="0" windowWidth="24000" windowHeight="9435"/>
  </bookViews>
  <sheets>
    <sheet name="DUCS-DSN 2016" sheetId="1" r:id="rId1"/>
    <sheet name="BASE CSG-CRDS 2016" sheetId="2" r:id="rId2"/>
    <sheet name="COMMENTAIRES" sheetId="3" r:id="rId3"/>
  </sheets>
  <calcPr calcId="152511"/>
</workbook>
</file>

<file path=xl/calcChain.xml><?xml version="1.0" encoding="utf-8"?>
<calcChain xmlns="http://schemas.openxmlformats.org/spreadsheetml/2006/main">
  <c r="C29" i="2" l="1"/>
  <c r="F14" i="2"/>
  <c r="F13" i="2"/>
  <c r="I27" i="1"/>
  <c r="K25" i="1"/>
  <c r="I25" i="1"/>
  <c r="I24" i="1"/>
  <c r="K24" i="1" s="1"/>
  <c r="I21" i="1"/>
  <c r="I23" i="1"/>
  <c r="K23" i="1" s="1"/>
  <c r="I22" i="1"/>
  <c r="I20" i="1"/>
  <c r="I14" i="1"/>
  <c r="K14" i="1" s="1"/>
  <c r="I13" i="1"/>
  <c r="K13" i="1" s="1"/>
  <c r="I15" i="1"/>
  <c r="K15" i="1" s="1"/>
  <c r="I9" i="1"/>
  <c r="I7" i="1"/>
  <c r="I6" i="1"/>
  <c r="K9" i="1" s="1"/>
</calcChain>
</file>

<file path=xl/sharedStrings.xml><?xml version="1.0" encoding="utf-8"?>
<sst xmlns="http://schemas.openxmlformats.org/spreadsheetml/2006/main" count="93" uniqueCount="83">
  <si>
    <t>SAS GIL TAITE</t>
  </si>
  <si>
    <t>SOCIAL 2016</t>
  </si>
  <si>
    <t>CONSOLIDATION DUCS ET DSN AU 31-10-2016</t>
  </si>
  <si>
    <t>TOTALITE</t>
  </si>
  <si>
    <t>1T</t>
  </si>
  <si>
    <t>2T</t>
  </si>
  <si>
    <t>PLAFOND</t>
  </si>
  <si>
    <t>validé</t>
  </si>
  <si>
    <t>100D</t>
  </si>
  <si>
    <t>100P</t>
  </si>
  <si>
    <t>004P</t>
  </si>
  <si>
    <t>027D</t>
  </si>
  <si>
    <t>à contrôler individuellement</t>
  </si>
  <si>
    <t>100A</t>
  </si>
  <si>
    <t>TAUX 3,50</t>
  </si>
  <si>
    <t>TAUX 1,1</t>
  </si>
  <si>
    <t>TAUX 2,90</t>
  </si>
  <si>
    <t>BASE THEORIQUE</t>
  </si>
  <si>
    <t>ECART</t>
  </si>
  <si>
    <t>sept trop déclaré</t>
  </si>
  <si>
    <t>non declaré</t>
  </si>
  <si>
    <t>non déclaré</t>
  </si>
  <si>
    <t>trop declaré erreur taux sur cette base</t>
  </si>
  <si>
    <t>ALLOCATION FAMILIALE</t>
  </si>
  <si>
    <t>dans la rubrique 100D le taux est celui à 3,45% et on a une rubrique 430D de complément lorsque le taux passe à 5,25%</t>
  </si>
  <si>
    <t>430D</t>
  </si>
  <si>
    <t>contrôle à faire individuellement</t>
  </si>
  <si>
    <t>CICE</t>
  </si>
  <si>
    <t>400D</t>
  </si>
  <si>
    <t>FAIRE LE MEME CONTRÔLE ANNUEL</t>
  </si>
  <si>
    <t>IL FAUT FAIRE LES AUTRES REGUL VUS POUR LES AUTRES CAISSES</t>
  </si>
  <si>
    <t>ON OCCULTE LE PB DU MAUVAIS TRAITEMENT DE L INDEMN RETRAITE</t>
  </si>
  <si>
    <t>non validé</t>
  </si>
  <si>
    <t>332P</t>
  </si>
  <si>
    <t>FNAL PLAF</t>
  </si>
  <si>
    <t>TOTAL DECLARE</t>
  </si>
  <si>
    <t>base trop declarée</t>
  </si>
  <si>
    <t>671P</t>
  </si>
  <si>
    <t>772D</t>
  </si>
  <si>
    <t>CHOMAGE</t>
  </si>
  <si>
    <t>937D</t>
  </si>
  <si>
    <t>CHOMAGE à 0,25%</t>
  </si>
  <si>
    <t>EN THERORIE SI PAS DE COT FORFAIT SOCIAL SUR INDEMN RETRAITE</t>
  </si>
  <si>
    <t>260D</t>
  </si>
  <si>
    <t>CSG-CRDS</t>
  </si>
  <si>
    <t>BASE CSG-CRDS</t>
  </si>
  <si>
    <t xml:space="preserve">PRENDRE 98,25% DU SALAIRE BRUT ET AJOUTER LES PARTS PATRONALES </t>
  </si>
  <si>
    <t>MUTUELLE ET PREVOYANCE</t>
  </si>
  <si>
    <t>il faut s'assurer que les parts patronales mutuelles soient justes</t>
  </si>
  <si>
    <t>RUB 5215</t>
  </si>
  <si>
    <t>RUB 5220</t>
  </si>
  <si>
    <t>RUB 4660</t>
  </si>
  <si>
    <t>elle n'a pas à exister</t>
  </si>
  <si>
    <t>RUB 5050</t>
  </si>
  <si>
    <t>CADRE TA</t>
  </si>
  <si>
    <t>BASE DECLAREE</t>
  </si>
  <si>
    <t>NON DECLARE</t>
  </si>
  <si>
    <t>RUB 5055</t>
  </si>
  <si>
    <t>CADRE TB</t>
  </si>
  <si>
    <r>
      <t xml:space="preserve">actuellement sur le résumé des bases du 1-1 au 31-10 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1"/>
        <rFont val="Calibri"/>
        <family val="2"/>
        <scheme val="minor"/>
      </rPr>
      <t>mais il faut que Philippe s'assure que c'est la même chose sur les bordereaux</t>
    </r>
    <r>
      <rPr>
        <sz val="11"/>
        <color theme="1"/>
        <rFont val="Calibri"/>
        <family val="2"/>
        <scheme val="minor"/>
      </rPr>
      <t>) j'ai :</t>
    </r>
  </si>
  <si>
    <r>
      <t xml:space="preserve">les prévoyances CADRES sont fausses sur le résumé des bases du 1-1 au 31-10 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1"/>
        <rFont val="Calibri"/>
        <family val="2"/>
        <scheme val="minor"/>
      </rPr>
      <t>mais il faut que Philippe s'assure que c'est la même chose sur les bordereaux</t>
    </r>
    <r>
      <rPr>
        <sz val="14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 :</t>
    </r>
  </si>
  <si>
    <t>P/P PREVOY CADRE</t>
  </si>
  <si>
    <t>98,25% X 614406 =                        603654</t>
  </si>
  <si>
    <t>P/P PREVOY NON CADRE</t>
  </si>
  <si>
    <t>P/P MUTUELLE</t>
  </si>
  <si>
    <t xml:space="preserve">voir mes commentaires </t>
  </si>
  <si>
    <t>en onglet "BASE CSG…."</t>
  </si>
  <si>
    <r>
      <t xml:space="preserve">en l'état actuel </t>
    </r>
    <r>
      <rPr>
        <sz val="14"/>
        <color theme="1"/>
        <rFont val="Calibri"/>
        <family val="2"/>
        <scheme val="minor"/>
      </rPr>
      <t>e</t>
    </r>
    <r>
      <rPr>
        <sz val="14"/>
        <rFont val="Calibri"/>
        <family val="2"/>
        <scheme val="minor"/>
      </rPr>
      <t>t avec les éléments faux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j'aurai du avoir en base déclarée :</t>
    </r>
  </si>
  <si>
    <t>SI ON VEUT REGULARISER ET IL FAUT AUSSI LE FAIRE EN PP SUR LES BULLETINS (sous réserve que la mutuelle soit juste)</t>
  </si>
  <si>
    <t>98,25% DU TOTAL BRUT</t>
  </si>
  <si>
    <t>TOUS CES CONTROLES SONT A FAIRE AVANT LE 31-12 POUR FLEURS ANGEL ET A REFAIRE ACTUALISES EN TABLEAU POUR LE DOSSIER BILAN AU 31/12</t>
  </si>
  <si>
    <r>
      <t xml:space="preserve">1-le traitement de l'indemnité de départ de Jean Marc </t>
    </r>
    <r>
      <rPr>
        <b/>
        <sz val="14"/>
        <color theme="1"/>
        <rFont val="Calibri"/>
        <family val="2"/>
        <scheme val="minor"/>
      </rPr>
      <t>est faux dans son calcul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(voir document que j'ai laissé en copie le 8/12 sur place), </t>
    </r>
    <r>
      <rPr>
        <b/>
        <sz val="14"/>
        <color theme="1"/>
        <rFont val="Calibri"/>
        <family val="2"/>
        <scheme val="minor"/>
      </rPr>
      <t xml:space="preserve">le traitement social est faux </t>
    </r>
    <r>
      <rPr>
        <sz val="11"/>
        <color theme="1"/>
        <rFont val="Calibri"/>
        <family val="2"/>
        <scheme val="minor"/>
      </rPr>
      <t>puisqu'elle n'est pas soumise à cotisations,</t>
    </r>
  </si>
  <si>
    <t>Nous avons une incohérence supplémentaire puisque cette indemnité non soumise à tort n'a même pas declanchée le forfait social qui n'est pas dû si l'indemnité est bien traitée socialement !</t>
  </si>
  <si>
    <t>le traitement fiscal pour le salarié est faux puisqu'elle n'est pas dans le net imposable et il risque de se retourner contre nous en cas de contrôle de son IRPP.</t>
  </si>
  <si>
    <t xml:space="preserve">Tout cela est detectable par l'URSSAF avec les déclarations nominatives annuelles </t>
  </si>
  <si>
    <t xml:space="preserve">TOUS CES CONTROLES SONT A ACTUALISER EN TABLEAU A L'IDENTIQUE AU 31-12 POUR LES DECLARATIONS ANNUELLES ET POUR LE  DOSSIER BILAN </t>
  </si>
  <si>
    <t>POINT A VALIDER : Sur GIL TAITE L'EFFORT CONSTRUCTION EST IL PAYE ?  (attention changement de régime)</t>
  </si>
  <si>
    <t>ON A EN L'ETAT ACTUEL BEAUCOUP D'INCOHERENCES SUR GIL TAITE :</t>
  </si>
  <si>
    <t>2-les prévoyances CADRES sont fausses et cela a une incidence directe sur les CSG-CRDS et donc sur les nets imposables des salariés</t>
  </si>
  <si>
    <t>3-les bases CSG -CRDS sont fausses et donc les nets imposables sont faux</t>
  </si>
  <si>
    <t>4-il faut analyser toutes les différences du tabeau DUCS-DSN 2016</t>
  </si>
  <si>
    <t xml:space="preserve">5-il faut tester les allégements FILLON </t>
  </si>
  <si>
    <t>6-il faut reprendre mes feuilles de travail laissées le 8/12 avec toutes les anomalies relevées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</si>
</sst>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2" borderId="0" xfId="0" applyFill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0" xfId="0" applyNumberFormat="1"/>
    <xf numFmtId="43" fontId="4" fillId="3" borderId="0" xfId="1" applyFont="1" applyFill="1"/>
    <xf numFmtId="43" fontId="2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43" fontId="0" fillId="3" borderId="0" xfId="0" applyNumberFormat="1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5" fillId="0" borderId="0" xfId="0" applyFont="1"/>
    <xf numFmtId="43" fontId="0" fillId="3" borderId="0" xfId="1" applyFont="1" applyFill="1"/>
    <xf numFmtId="0" fontId="0" fillId="0" borderId="1" xfId="0" applyBorder="1"/>
    <xf numFmtId="0" fontId="0" fillId="3" borderId="0" xfId="0" applyFill="1"/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ill="1" applyBorder="1"/>
    <xf numFmtId="0" fontId="0" fillId="0" borderId="1" xfId="0" applyFont="1" applyBorder="1"/>
    <xf numFmtId="0" fontId="2" fillId="3" borderId="0" xfId="0" applyFont="1" applyFill="1"/>
    <xf numFmtId="0" fontId="4" fillId="3" borderId="0" xfId="0" applyFont="1" applyFill="1"/>
    <xf numFmtId="43" fontId="0" fillId="0" borderId="0" xfId="1" applyFont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43" fontId="0" fillId="0" borderId="0" xfId="1" applyFont="1" applyAlignment="1">
      <alignment horizontal="right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13" xfId="1" applyFont="1" applyBorder="1" applyAlignment="1">
      <alignment horizontal="center"/>
    </xf>
    <xf numFmtId="0" fontId="0" fillId="4" borderId="0" xfId="0" applyFill="1"/>
    <xf numFmtId="43" fontId="0" fillId="4" borderId="0" xfId="0" applyNumberFormat="1" applyFill="1"/>
    <xf numFmtId="0" fontId="9" fillId="0" borderId="0" xfId="0" applyFont="1" applyFill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P26" sqref="P26"/>
    </sheetView>
  </sheetViews>
  <sheetFormatPr baseColWidth="10" defaultRowHeight="15" x14ac:dyDescent="0.25"/>
  <cols>
    <col min="1" max="1" width="6.7109375" customWidth="1"/>
    <col min="2" max="2" width="16.7109375" customWidth="1"/>
    <col min="3" max="4" width="13" bestFit="1" customWidth="1"/>
    <col min="5" max="8" width="12.85546875" bestFit="1" customWidth="1"/>
    <col min="9" max="9" width="14" customWidth="1"/>
    <col min="10" max="10" width="16.140625" customWidth="1"/>
    <col min="11" max="12" width="11.85546875" bestFit="1" customWidth="1"/>
  </cols>
  <sheetData>
    <row r="1" spans="1:14" x14ac:dyDescent="0.25">
      <c r="B1" s="4" t="s">
        <v>0</v>
      </c>
      <c r="C1" s="5"/>
      <c r="D1" s="5"/>
      <c r="E1" s="6"/>
      <c r="F1" s="3" t="s">
        <v>7</v>
      </c>
      <c r="N1" t="s">
        <v>29</v>
      </c>
    </row>
    <row r="2" spans="1:14" x14ac:dyDescent="0.25">
      <c r="B2" s="7" t="s">
        <v>1</v>
      </c>
      <c r="C2" s="8"/>
      <c r="D2" s="8"/>
      <c r="E2" s="9"/>
      <c r="F2" s="29" t="s">
        <v>32</v>
      </c>
      <c r="N2" t="s">
        <v>30</v>
      </c>
    </row>
    <row r="3" spans="1:14" ht="15.75" thickBot="1" x14ac:dyDescent="0.3">
      <c r="B3" s="10" t="s">
        <v>2</v>
      </c>
      <c r="C3" s="11"/>
      <c r="D3" s="11"/>
      <c r="E3" s="12"/>
      <c r="N3" t="s">
        <v>31</v>
      </c>
    </row>
    <row r="4" spans="1:14" x14ac:dyDescent="0.25">
      <c r="B4" s="8"/>
      <c r="C4" s="8"/>
      <c r="D4" s="8"/>
      <c r="E4" s="8"/>
      <c r="N4" t="s">
        <v>42</v>
      </c>
    </row>
    <row r="5" spans="1:14" ht="15.75" thickBot="1" x14ac:dyDescent="0.3">
      <c r="C5" t="s">
        <v>4</v>
      </c>
      <c r="D5" t="s">
        <v>5</v>
      </c>
      <c r="E5">
        <v>7</v>
      </c>
      <c r="F5">
        <v>8</v>
      </c>
      <c r="G5">
        <v>9</v>
      </c>
      <c r="H5">
        <v>10</v>
      </c>
      <c r="I5" s="30" t="s">
        <v>35</v>
      </c>
      <c r="J5" s="24" t="s">
        <v>17</v>
      </c>
      <c r="K5" s="30" t="s">
        <v>18</v>
      </c>
    </row>
    <row r="6" spans="1:14" ht="15.75" thickBot="1" x14ac:dyDescent="0.3">
      <c r="A6" s="27" t="s">
        <v>8</v>
      </c>
      <c r="B6" t="s">
        <v>3</v>
      </c>
      <c r="C6" s="1">
        <v>155056</v>
      </c>
      <c r="D6" s="1">
        <v>210944</v>
      </c>
      <c r="E6" s="1">
        <v>72153</v>
      </c>
      <c r="F6" s="1">
        <v>57284</v>
      </c>
      <c r="G6" s="1">
        <v>60941</v>
      </c>
      <c r="H6" s="1">
        <v>58028</v>
      </c>
      <c r="I6" s="2">
        <f>SUM(C6:H6)</f>
        <v>614406</v>
      </c>
      <c r="J6" s="2">
        <v>614406</v>
      </c>
      <c r="K6" s="1">
        <v>0</v>
      </c>
    </row>
    <row r="7" spans="1:14" ht="15.75" thickBot="1" x14ac:dyDescent="0.3">
      <c r="A7" s="32" t="s">
        <v>9</v>
      </c>
      <c r="B7" t="s">
        <v>6</v>
      </c>
      <c r="C7" s="1">
        <v>96686</v>
      </c>
      <c r="D7" s="1">
        <v>116947</v>
      </c>
      <c r="E7" s="1">
        <v>48334</v>
      </c>
      <c r="F7" s="1">
        <v>36520</v>
      </c>
      <c r="G7" s="1">
        <v>36180</v>
      </c>
      <c r="H7" s="1">
        <v>36047</v>
      </c>
      <c r="I7" s="2">
        <f>SUM(C7:H7)</f>
        <v>370714</v>
      </c>
      <c r="J7" s="2">
        <v>370714</v>
      </c>
      <c r="K7" s="1">
        <v>0</v>
      </c>
    </row>
    <row r="8" spans="1:14" ht="15.75" thickBot="1" x14ac:dyDescent="0.3"/>
    <row r="9" spans="1:14" ht="15.75" thickBot="1" x14ac:dyDescent="0.3">
      <c r="A9" s="27" t="s">
        <v>11</v>
      </c>
      <c r="B9" t="s">
        <v>3</v>
      </c>
      <c r="C9" s="1">
        <v>155056</v>
      </c>
      <c r="D9" s="1">
        <v>210944</v>
      </c>
      <c r="E9" s="1">
        <v>72153</v>
      </c>
      <c r="F9" s="1">
        <v>57284</v>
      </c>
      <c r="G9" s="1">
        <v>63641</v>
      </c>
      <c r="H9" s="1">
        <v>58025</v>
      </c>
      <c r="I9" s="14">
        <f>SUM(C9:H9)</f>
        <v>617103</v>
      </c>
      <c r="J9" s="19">
        <v>614406</v>
      </c>
      <c r="K9" s="15">
        <f>I6-I9</f>
        <v>-2697</v>
      </c>
      <c r="L9" s="16" t="s">
        <v>19</v>
      </c>
    </row>
    <row r="10" spans="1:14" ht="15.75" thickBot="1" x14ac:dyDescent="0.3">
      <c r="J10" s="18"/>
      <c r="K10" s="16"/>
    </row>
    <row r="11" spans="1:14" ht="15.75" thickBot="1" x14ac:dyDescent="0.3">
      <c r="A11" s="27" t="s">
        <v>10</v>
      </c>
      <c r="B11" s="34" t="s">
        <v>12</v>
      </c>
      <c r="C11" s="33"/>
      <c r="D11" s="33"/>
      <c r="E11" s="28"/>
      <c r="F11" s="28"/>
      <c r="G11" s="28"/>
      <c r="H11" s="28"/>
      <c r="I11" s="28"/>
      <c r="J11" s="28"/>
      <c r="K11" s="28"/>
    </row>
    <row r="12" spans="1:14" ht="15.75" thickBot="1" x14ac:dyDescent="0.3"/>
    <row r="13" spans="1:14" ht="15.75" thickBot="1" x14ac:dyDescent="0.3">
      <c r="A13" s="27" t="s">
        <v>13</v>
      </c>
      <c r="B13" t="s">
        <v>14</v>
      </c>
      <c r="C13" s="1">
        <v>48875</v>
      </c>
      <c r="I13" s="20">
        <f>SUM(C13:H13)</f>
        <v>48875</v>
      </c>
      <c r="J13">
        <v>0</v>
      </c>
      <c r="K13" s="15">
        <f>J13-I13</f>
        <v>-48875</v>
      </c>
      <c r="L13" s="15" t="s">
        <v>22</v>
      </c>
    </row>
    <row r="14" spans="1:14" ht="15.75" thickBot="1" x14ac:dyDescent="0.3">
      <c r="A14" s="27" t="s">
        <v>13</v>
      </c>
      <c r="B14" t="s">
        <v>16</v>
      </c>
      <c r="D14" s="1">
        <v>77369</v>
      </c>
      <c r="E14" s="1">
        <v>30890</v>
      </c>
      <c r="F14" s="1">
        <v>26101</v>
      </c>
      <c r="G14" s="1">
        <v>25825</v>
      </c>
      <c r="H14" s="1">
        <v>25728</v>
      </c>
      <c r="I14" s="20">
        <f>SUM(D14:H14)</f>
        <v>185913</v>
      </c>
      <c r="J14" s="1">
        <v>228630</v>
      </c>
      <c r="K14" s="15">
        <f>J14-I14</f>
        <v>42717</v>
      </c>
      <c r="L14" s="16" t="s">
        <v>20</v>
      </c>
    </row>
    <row r="15" spans="1:14" ht="15.75" thickBot="1" x14ac:dyDescent="0.3">
      <c r="A15" s="27" t="s">
        <v>13</v>
      </c>
      <c r="B15" t="s">
        <v>15</v>
      </c>
      <c r="C15" s="1">
        <v>106181</v>
      </c>
      <c r="D15" s="1">
        <v>133575</v>
      </c>
      <c r="E15" s="1">
        <v>41263</v>
      </c>
      <c r="F15" s="1">
        <v>31183</v>
      </c>
      <c r="G15" s="1">
        <v>35116</v>
      </c>
      <c r="H15" s="1">
        <v>32300</v>
      </c>
      <c r="I15" s="20">
        <f>SUM(C15:H15)</f>
        <v>379618</v>
      </c>
      <c r="J15" s="1">
        <v>385776</v>
      </c>
      <c r="K15" s="15">
        <f>J15-I15</f>
        <v>6158</v>
      </c>
      <c r="L15" s="16" t="s">
        <v>21</v>
      </c>
    </row>
    <row r="16" spans="1:14" ht="15.75" thickBot="1" x14ac:dyDescent="0.3"/>
    <row r="17" spans="1:13" ht="15.75" thickBot="1" x14ac:dyDescent="0.3">
      <c r="A17" s="21" t="s">
        <v>23</v>
      </c>
      <c r="B17" s="22"/>
      <c r="C17" s="23"/>
    </row>
    <row r="18" spans="1:13" x14ac:dyDescent="0.25">
      <c r="A18" s="25" t="s">
        <v>24</v>
      </c>
      <c r="B18" s="25"/>
      <c r="C18" s="25"/>
      <c r="D18" s="25"/>
      <c r="E18" s="25"/>
      <c r="F18" s="25"/>
      <c r="G18" s="25"/>
      <c r="H18" s="25"/>
      <c r="I18" s="25"/>
    </row>
    <row r="19" spans="1:13" ht="15.75" thickBot="1" x14ac:dyDescent="0.3">
      <c r="A19" s="25"/>
      <c r="B19" s="25"/>
      <c r="C19" s="25"/>
      <c r="D19" s="25"/>
      <c r="E19" s="25"/>
      <c r="F19" s="25"/>
      <c r="G19" s="25"/>
      <c r="H19" s="25"/>
      <c r="I19" s="25"/>
    </row>
    <row r="20" spans="1:13" ht="15.75" thickBot="1" x14ac:dyDescent="0.3">
      <c r="A20" s="31" t="s">
        <v>25</v>
      </c>
      <c r="C20" s="1">
        <v>119014</v>
      </c>
      <c r="D20" s="1">
        <v>160102</v>
      </c>
      <c r="E20" s="1">
        <v>67836</v>
      </c>
      <c r="F20" s="1">
        <v>42604</v>
      </c>
      <c r="G20" s="1">
        <v>46538</v>
      </c>
      <c r="H20" s="1">
        <v>43722</v>
      </c>
      <c r="I20" s="26">
        <f t="shared" ref="I20:I25" si="0">SUM(C20:H20)</f>
        <v>479816</v>
      </c>
      <c r="J20" s="16" t="s">
        <v>26</v>
      </c>
      <c r="K20" s="16"/>
      <c r="L20" s="16"/>
    </row>
    <row r="21" spans="1:13" ht="15.75" thickBot="1" x14ac:dyDescent="0.3">
      <c r="A21" s="31" t="s">
        <v>37</v>
      </c>
      <c r="C21" s="1">
        <v>-5401</v>
      </c>
      <c r="D21" s="1">
        <v>-5543</v>
      </c>
      <c r="E21" s="1">
        <v>-1773</v>
      </c>
      <c r="F21" s="1">
        <v>-1942</v>
      </c>
      <c r="G21" s="1">
        <v>-1941</v>
      </c>
      <c r="H21" s="1">
        <v>-1867</v>
      </c>
      <c r="I21" s="26">
        <f t="shared" si="0"/>
        <v>-18467</v>
      </c>
      <c r="J21" s="16" t="s">
        <v>26</v>
      </c>
    </row>
    <row r="22" spans="1:13" ht="15.75" thickBot="1" x14ac:dyDescent="0.3">
      <c r="A22" s="27" t="s">
        <v>28</v>
      </c>
      <c r="B22" s="17" t="s">
        <v>27</v>
      </c>
      <c r="C22" s="1">
        <v>54209</v>
      </c>
      <c r="D22" s="1">
        <v>113231</v>
      </c>
      <c r="E22" s="1">
        <v>140325</v>
      </c>
      <c r="F22" s="1">
        <v>157535</v>
      </c>
      <c r="G22" s="1">
        <v>174408</v>
      </c>
      <c r="H22" s="1">
        <v>191146</v>
      </c>
      <c r="I22" s="26">
        <f t="shared" si="0"/>
        <v>830854</v>
      </c>
      <c r="J22" s="16" t="s">
        <v>26</v>
      </c>
      <c r="K22" s="16"/>
      <c r="L22" s="16"/>
    </row>
    <row r="23" spans="1:13" ht="15.75" thickBot="1" x14ac:dyDescent="0.3">
      <c r="A23" s="31" t="s">
        <v>33</v>
      </c>
      <c r="B23" t="s">
        <v>34</v>
      </c>
      <c r="C23" s="1">
        <v>105903</v>
      </c>
      <c r="D23" s="1">
        <v>116947</v>
      </c>
      <c r="E23" s="1">
        <v>48334</v>
      </c>
      <c r="F23" s="1">
        <v>36520</v>
      </c>
      <c r="G23" s="1">
        <v>36180</v>
      </c>
      <c r="H23" s="1">
        <v>36047</v>
      </c>
      <c r="I23" s="26">
        <f t="shared" si="0"/>
        <v>379931</v>
      </c>
      <c r="J23" s="1">
        <v>370714</v>
      </c>
      <c r="K23" s="15">
        <f>I23-J23</f>
        <v>9217</v>
      </c>
      <c r="L23" s="16" t="s">
        <v>36</v>
      </c>
      <c r="M23" s="16"/>
    </row>
    <row r="24" spans="1:13" ht="15.75" thickBot="1" x14ac:dyDescent="0.3">
      <c r="A24" s="31" t="s">
        <v>38</v>
      </c>
      <c r="B24" t="s">
        <v>39</v>
      </c>
      <c r="C24" s="1">
        <v>132931</v>
      </c>
      <c r="D24" s="1">
        <v>181444</v>
      </c>
      <c r="E24" s="1">
        <v>64778</v>
      </c>
      <c r="F24" s="1">
        <v>49909</v>
      </c>
      <c r="G24" s="1">
        <v>53566</v>
      </c>
      <c r="H24" s="1">
        <v>47820</v>
      </c>
      <c r="I24" s="2">
        <f t="shared" si="0"/>
        <v>530448</v>
      </c>
      <c r="J24" s="2">
        <v>530448</v>
      </c>
      <c r="K24" s="13">
        <f>J24-I24</f>
        <v>0</v>
      </c>
    </row>
    <row r="25" spans="1:13" ht="15.75" thickBot="1" x14ac:dyDescent="0.3">
      <c r="A25" s="31" t="s">
        <v>40</v>
      </c>
      <c r="B25" t="s">
        <v>41</v>
      </c>
      <c r="C25" s="1">
        <v>132931</v>
      </c>
      <c r="D25" s="1">
        <v>190802</v>
      </c>
      <c r="E25" s="1">
        <v>72153</v>
      </c>
      <c r="F25" s="1">
        <v>57284</v>
      </c>
      <c r="G25" s="1">
        <v>60941</v>
      </c>
      <c r="H25" s="1">
        <v>58028</v>
      </c>
      <c r="I25" s="26">
        <f t="shared" si="0"/>
        <v>572139</v>
      </c>
      <c r="J25" s="1">
        <v>530448</v>
      </c>
      <c r="K25" s="15">
        <f>I25-J25</f>
        <v>41691</v>
      </c>
      <c r="L25" s="16" t="s">
        <v>36</v>
      </c>
      <c r="M25" s="16"/>
    </row>
    <row r="26" spans="1:13" x14ac:dyDescent="0.25">
      <c r="K26" s="16"/>
      <c r="L26" s="16"/>
    </row>
    <row r="27" spans="1:13" x14ac:dyDescent="0.25">
      <c r="A27" t="s">
        <v>43</v>
      </c>
      <c r="B27" t="s">
        <v>44</v>
      </c>
      <c r="C27" s="1">
        <v>153949</v>
      </c>
      <c r="D27" s="1">
        <v>209200</v>
      </c>
      <c r="E27" s="1">
        <v>71549</v>
      </c>
      <c r="F27" s="1">
        <v>56821</v>
      </c>
      <c r="G27" s="1">
        <v>60397</v>
      </c>
      <c r="H27" s="1">
        <v>57505</v>
      </c>
      <c r="I27" s="20">
        <f>SUM(C27:H27)</f>
        <v>609421</v>
      </c>
      <c r="J27" s="44">
        <v>621146</v>
      </c>
      <c r="K27" s="45" t="s">
        <v>65</v>
      </c>
      <c r="L27" s="45"/>
    </row>
    <row r="28" spans="1:13" x14ac:dyDescent="0.25">
      <c r="K28" s="45" t="s">
        <v>66</v>
      </c>
      <c r="L28" s="45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L23" sqref="L23"/>
    </sheetView>
  </sheetViews>
  <sheetFormatPr baseColWidth="10" defaultRowHeight="15" x14ac:dyDescent="0.25"/>
  <cols>
    <col min="3" max="3" width="14.5703125" customWidth="1"/>
    <col min="4" max="4" width="12.85546875" bestFit="1" customWidth="1"/>
    <col min="6" max="6" width="11.85546875" bestFit="1" customWidth="1"/>
  </cols>
  <sheetData>
    <row r="1" spans="1:15" ht="15.75" thickBot="1" x14ac:dyDescent="0.3">
      <c r="A1" s="24" t="s">
        <v>45</v>
      </c>
    </row>
    <row r="2" spans="1:15" x14ac:dyDescent="0.25">
      <c r="A2" s="4" t="s">
        <v>46</v>
      </c>
      <c r="B2" s="5"/>
      <c r="C2" s="5"/>
      <c r="D2" s="5"/>
      <c r="E2" s="5"/>
      <c r="F2" s="6"/>
    </row>
    <row r="3" spans="1:15" ht="15.75" thickBot="1" x14ac:dyDescent="0.3">
      <c r="A3" s="10" t="s">
        <v>47</v>
      </c>
      <c r="B3" s="11"/>
      <c r="C3" s="11"/>
      <c r="D3" s="11"/>
      <c r="E3" s="11"/>
      <c r="F3" s="12"/>
    </row>
    <row r="5" spans="1:15" x14ac:dyDescent="0.25">
      <c r="A5" s="36" t="s">
        <v>48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8.75" x14ac:dyDescent="0.3">
      <c r="A6" s="36" t="s">
        <v>59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x14ac:dyDescent="0.25">
      <c r="A7" s="36" t="s">
        <v>49</v>
      </c>
      <c r="B7" s="37">
        <v>2836.5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x14ac:dyDescent="0.25">
      <c r="A8" s="36" t="s">
        <v>50</v>
      </c>
      <c r="B8" s="37">
        <v>1110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5" ht="18.75" x14ac:dyDescent="0.3">
      <c r="A10" s="28" t="s">
        <v>60</v>
      </c>
      <c r="B10" s="28"/>
      <c r="C10" s="28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x14ac:dyDescent="0.25">
      <c r="A11" s="36" t="s">
        <v>51</v>
      </c>
      <c r="B11" s="28" t="s">
        <v>52</v>
      </c>
      <c r="C11" s="28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 x14ac:dyDescent="0.25">
      <c r="A12" s="36"/>
      <c r="B12" s="36"/>
      <c r="C12" s="36" t="s">
        <v>55</v>
      </c>
      <c r="D12" s="36" t="s">
        <v>17</v>
      </c>
      <c r="E12" s="36"/>
      <c r="F12" s="28" t="s">
        <v>56</v>
      </c>
      <c r="G12" s="28"/>
      <c r="H12" s="36"/>
      <c r="I12" s="36"/>
      <c r="J12" s="36"/>
      <c r="K12" s="36"/>
      <c r="L12" s="36"/>
      <c r="M12" s="36"/>
      <c r="N12" s="36"/>
      <c r="O12" s="36"/>
    </row>
    <row r="13" spans="1:15" x14ac:dyDescent="0.25">
      <c r="A13" s="36" t="s">
        <v>53</v>
      </c>
      <c r="B13" s="36" t="s">
        <v>54</v>
      </c>
      <c r="C13" s="38">
        <v>32180</v>
      </c>
      <c r="D13" s="37">
        <v>113274</v>
      </c>
      <c r="E13" s="36"/>
      <c r="F13" s="20">
        <f>D13-C13</f>
        <v>81094</v>
      </c>
      <c r="G13" s="28"/>
      <c r="H13" s="36"/>
      <c r="I13" s="36"/>
      <c r="J13" s="36"/>
      <c r="K13" s="36"/>
      <c r="L13" s="36"/>
      <c r="M13" s="36"/>
      <c r="N13" s="36"/>
      <c r="O13" s="36"/>
    </row>
    <row r="14" spans="1:15" x14ac:dyDescent="0.25">
      <c r="A14" s="36" t="s">
        <v>57</v>
      </c>
      <c r="B14" s="36" t="s">
        <v>58</v>
      </c>
      <c r="C14" s="37">
        <v>63939</v>
      </c>
      <c r="D14" s="37">
        <v>144163</v>
      </c>
      <c r="E14" s="36"/>
      <c r="F14" s="26">
        <f>D14-C14</f>
        <v>80224</v>
      </c>
      <c r="G14" s="28"/>
      <c r="H14" s="36"/>
      <c r="I14" s="36"/>
      <c r="J14" s="36"/>
      <c r="K14" s="36"/>
      <c r="L14" s="36"/>
      <c r="M14" s="36"/>
      <c r="N14" s="36"/>
      <c r="O14" s="36"/>
    </row>
    <row r="15" spans="1:15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5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9" ht="18.75" x14ac:dyDescent="0.3">
      <c r="A17" s="28" t="s">
        <v>67</v>
      </c>
      <c r="B17" s="28"/>
      <c r="C17" s="28"/>
      <c r="D17" s="28"/>
      <c r="E17" s="28"/>
      <c r="F17" s="28"/>
    </row>
    <row r="18" spans="1:9" x14ac:dyDescent="0.25">
      <c r="A18" t="s">
        <v>62</v>
      </c>
      <c r="C18" s="39"/>
    </row>
    <row r="19" spans="1:9" x14ac:dyDescent="0.25">
      <c r="A19" t="s">
        <v>61</v>
      </c>
      <c r="C19" s="17">
        <v>6573</v>
      </c>
    </row>
    <row r="20" spans="1:9" x14ac:dyDescent="0.25">
      <c r="A20" t="s">
        <v>63</v>
      </c>
      <c r="C20" s="41">
        <v>893</v>
      </c>
    </row>
    <row r="21" spans="1:9" ht="15.75" thickBot="1" x14ac:dyDescent="0.3">
      <c r="A21" t="s">
        <v>64</v>
      </c>
      <c r="C21" s="40">
        <v>3947</v>
      </c>
    </row>
    <row r="22" spans="1:9" ht="15.75" thickTop="1" x14ac:dyDescent="0.25">
      <c r="C22" s="13">
        <v>615067</v>
      </c>
    </row>
    <row r="23" spans="1:9" x14ac:dyDescent="0.25">
      <c r="G23" s="36"/>
    </row>
    <row r="24" spans="1:9" x14ac:dyDescent="0.25">
      <c r="A24" s="43" t="s">
        <v>68</v>
      </c>
      <c r="B24" s="43"/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69</v>
      </c>
      <c r="C25" s="35">
        <v>603654</v>
      </c>
    </row>
    <row r="26" spans="1:9" x14ac:dyDescent="0.25">
      <c r="A26" t="s">
        <v>61</v>
      </c>
      <c r="C26" s="35">
        <v>12652</v>
      </c>
    </row>
    <row r="27" spans="1:9" x14ac:dyDescent="0.25">
      <c r="A27" t="s">
        <v>63</v>
      </c>
      <c r="C27" s="35">
        <v>893</v>
      </c>
    </row>
    <row r="28" spans="1:9" ht="15.75" thickBot="1" x14ac:dyDescent="0.3">
      <c r="A28" t="s">
        <v>64</v>
      </c>
      <c r="C28" s="42">
        <v>3947</v>
      </c>
    </row>
    <row r="29" spans="1:9" ht="15.75" thickTop="1" x14ac:dyDescent="0.25">
      <c r="C29" s="35">
        <f>SUM(C25:C28)</f>
        <v>621146</v>
      </c>
    </row>
  </sheetData>
  <pageMargins left="0.7" right="0.7" top="0.75" bottom="0.75" header="0.3" footer="0.3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selection activeCell="F28" sqref="F28"/>
    </sheetView>
  </sheetViews>
  <sheetFormatPr baseColWidth="10" defaultRowHeight="15" x14ac:dyDescent="0.25"/>
  <sheetData>
    <row r="1" spans="1:15" ht="21" x14ac:dyDescent="0.35">
      <c r="A1" s="48" t="s">
        <v>75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5" ht="21" x14ac:dyDescent="0.35">
      <c r="A2" s="48" t="s">
        <v>70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5" ht="21" x14ac:dyDescent="0.3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x14ac:dyDescent="0.25">
      <c r="A4" s="25" t="s">
        <v>76</v>
      </c>
      <c r="B4" s="25"/>
      <c r="C4" s="25"/>
      <c r="D4" s="25"/>
      <c r="E4" s="25"/>
      <c r="F4" s="25"/>
      <c r="G4" s="25"/>
      <c r="H4" s="25"/>
      <c r="I4" s="25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15" ht="15.75" x14ac:dyDescent="0.25">
      <c r="A6" s="49" t="s">
        <v>77</v>
      </c>
      <c r="B6" s="49"/>
      <c r="C6" s="49"/>
      <c r="D6" s="49"/>
      <c r="E6" s="49"/>
      <c r="F6" s="49"/>
    </row>
    <row r="7" spans="1:15" ht="18.75" x14ac:dyDescent="0.3">
      <c r="A7" t="s">
        <v>71</v>
      </c>
    </row>
    <row r="8" spans="1:15" ht="18.75" x14ac:dyDescent="0.3">
      <c r="A8" s="46" t="s">
        <v>73</v>
      </c>
      <c r="B8" s="46"/>
      <c r="C8" s="46"/>
      <c r="D8" s="46"/>
      <c r="E8" s="46"/>
      <c r="F8" s="46"/>
      <c r="G8" s="46"/>
    </row>
    <row r="9" spans="1:15" ht="18.75" x14ac:dyDescent="0.3">
      <c r="A9" s="46" t="s">
        <v>74</v>
      </c>
      <c r="B9" s="46"/>
      <c r="C9" s="46"/>
      <c r="D9" s="46"/>
      <c r="E9" s="46"/>
      <c r="F9" s="46"/>
      <c r="G9" s="46"/>
    </row>
    <row r="10" spans="1:15" ht="18.75" x14ac:dyDescent="0.3">
      <c r="A10" s="46"/>
      <c r="B10" s="46"/>
      <c r="C10" s="46"/>
      <c r="D10" s="46"/>
      <c r="E10" s="46"/>
      <c r="F10" s="46"/>
      <c r="G10" s="46"/>
    </row>
    <row r="11" spans="1:15" x14ac:dyDescent="0.25">
      <c r="A11" s="47" t="s">
        <v>72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3" spans="1:15" x14ac:dyDescent="0.25">
      <c r="A13" t="s">
        <v>78</v>
      </c>
    </row>
    <row r="15" spans="1:15" x14ac:dyDescent="0.25">
      <c r="A15" t="s">
        <v>79</v>
      </c>
    </row>
    <row r="17" spans="1:1" x14ac:dyDescent="0.25">
      <c r="A17" t="s">
        <v>80</v>
      </c>
    </row>
    <row r="19" spans="1:1" x14ac:dyDescent="0.25">
      <c r="A19" t="s">
        <v>81</v>
      </c>
    </row>
    <row r="21" spans="1:1" x14ac:dyDescent="0.25">
      <c r="A21" t="s">
        <v>82</v>
      </c>
    </row>
  </sheetData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DUCS-DSN 2016</vt:lpstr>
      <vt:lpstr>BASE CSG-CRDS 2016</vt:lpstr>
      <vt:lpstr>COMMENTAIRES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robert bethune</dc:creator>
  <cp:lastModifiedBy>utilisateur afgros</cp:lastModifiedBy>
  <cp:lastPrinted>2017-03-09T10:34:58Z</cp:lastPrinted>
  <dcterms:created xsi:type="dcterms:W3CDTF">2016-12-17T05:06:42Z</dcterms:created>
  <dcterms:modified xsi:type="dcterms:W3CDTF">2017-03-09T14:04:52Z</dcterms:modified>
</cp:coreProperties>
</file>