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"/>
    </mc:Choice>
  </mc:AlternateContent>
  <bookViews>
    <workbookView xWindow="0" yWindow="0" windowWidth="24000" windowHeight="9435"/>
  </bookViews>
  <sheets>
    <sheet name="TVA Contrôle 2016" sheetId="1" r:id="rId1"/>
    <sheet name="EXTRAIT COMPTA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E18" i="1"/>
  <c r="L5" i="2" l="1"/>
  <c r="L6" i="2"/>
  <c r="L7" i="2"/>
  <c r="L8" i="2"/>
  <c r="L9" i="2"/>
  <c r="L10" i="2"/>
  <c r="L11" i="2"/>
  <c r="L12" i="2"/>
  <c r="L13" i="2"/>
  <c r="L14" i="2"/>
  <c r="L15" i="2"/>
  <c r="L4" i="2"/>
  <c r="C16" i="2"/>
  <c r="D16" i="2"/>
  <c r="E16" i="2"/>
  <c r="G16" i="2"/>
  <c r="H16" i="2"/>
  <c r="F16" i="2"/>
  <c r="I16" i="2"/>
  <c r="B16" i="2"/>
  <c r="B18" i="2" s="1"/>
  <c r="B20" i="2" s="1"/>
  <c r="D18" i="2" l="1"/>
  <c r="D20" i="2" s="1"/>
  <c r="H18" i="2"/>
  <c r="H20" i="2" s="1"/>
  <c r="A16" i="2"/>
  <c r="C18" i="1"/>
  <c r="D18" i="1"/>
  <c r="B18" i="1"/>
</calcChain>
</file>

<file path=xl/sharedStrings.xml><?xml version="1.0" encoding="utf-8"?>
<sst xmlns="http://schemas.openxmlformats.org/spreadsheetml/2006/main" count="52" uniqueCount="41">
  <si>
    <t>TVA CONTRÔLE 2016</t>
  </si>
  <si>
    <t xml:space="preserve">MOIS </t>
  </si>
  <si>
    <t>ACHATS EN FRANCHISE</t>
  </si>
  <si>
    <t>EXPORT</t>
  </si>
  <si>
    <t>TAXABLES</t>
  </si>
  <si>
    <t>JANVIER</t>
  </si>
  <si>
    <t>FEVRIER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</si>
  <si>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</si>
  <si>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</si>
  <si>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</si>
  <si>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</si>
  <si>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</si>
  <si>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</si>
  <si>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</si>
  <si>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</si>
  <si>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</si>
  <si>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</si>
  <si>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MOIS</t>
  </si>
  <si>
    <t xml:space="preserve">FEVRIER </t>
  </si>
  <si>
    <t>EXTRAIT COMPTA 2016</t>
  </si>
  <si>
    <t>TAXABLES
706000</t>
  </si>
  <si>
    <t>TAXABLES
706200</t>
  </si>
  <si>
    <t>TAXABLES
707100</t>
  </si>
  <si>
    <t>EXPORT
707920</t>
  </si>
  <si>
    <t>VENTES SUSPENSIONS
707930</t>
  </si>
  <si>
    <t>PORT
708500</t>
  </si>
  <si>
    <t>R.R.R. NON TAXABLES
709900</t>
  </si>
  <si>
    <t>TVA c^ 2016</t>
  </si>
  <si>
    <t>ACHATS EN FRANCHISE
607020</t>
  </si>
  <si>
    <t>SOLDE DES NON TAXABLES</t>
  </si>
  <si>
    <t>FAC 20160023 FIVEGRAPE 34 338,00 €</t>
  </si>
  <si>
    <t>FAC 20160022 ADELAIDE 32 755,20 €</t>
  </si>
  <si>
    <t>ECART</t>
  </si>
  <si>
    <t>SEPTEMBRE *</t>
  </si>
  <si>
    <t>Fact Lequin non encore reçue *</t>
  </si>
  <si>
    <t>INTRAC</t>
  </si>
  <si>
    <t>REGUL VEH</t>
  </si>
  <si>
    <t>VENTES CEE</t>
  </si>
  <si>
    <t>AUTRES TAXABLES</t>
  </si>
  <si>
    <t>SUR OCT REGUL FAITE VOITURE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</si>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</sst>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164" fontId="0" fillId="0" borderId="0" xfId="0" applyNumberFormat="1" applyBorder="1"/>
    <xf numFmtId="0" fontId="4" fillId="0" borderId="0" xfId="0" applyFont="1" applyBorder="1"/>
    <xf numFmtId="16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0" fillId="0" borderId="2" xfId="0" applyBorder="1"/>
    <xf numFmtId="164" fontId="0" fillId="0" borderId="2" xfId="0" applyNumberFormat="1" applyBorder="1"/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4" fillId="2" borderId="0" xfId="0" applyFont="1" applyFill="1" applyBorder="1"/>
    <xf numFmtId="164" fontId="0" fillId="2" borderId="0" xfId="0" applyNumberFormat="1" applyFill="1" applyBorder="1"/>
    <xf numFmtId="0" fontId="2" fillId="0" borderId="0" xfId="0" applyFont="1" applyAlignment="1"/>
    <xf numFmtId="44" fontId="0" fillId="0" borderId="0" xfId="0" applyNumberFormat="1"/>
    <xf numFmtId="44" fontId="0" fillId="0" borderId="1" xfId="0" applyNumberFormat="1" applyBorder="1"/>
    <xf numFmtId="0" fontId="4" fillId="0" borderId="3" xfId="0" applyFont="1" applyBorder="1"/>
    <xf numFmtId="44" fontId="0" fillId="0" borderId="3" xfId="0" applyNumberFormat="1" applyBorder="1"/>
    <xf numFmtId="0" fontId="4" fillId="0" borderId="0" xfId="0" applyFont="1" applyFill="1" applyBorder="1"/>
    <xf numFmtId="44" fontId="6" fillId="0" borderId="4" xfId="0" applyNumberFormat="1" applyFont="1" applyBorder="1"/>
    <xf numFmtId="44" fontId="6" fillId="0" borderId="0" xfId="0" applyNumberFormat="1" applyFont="1" applyBorder="1"/>
    <xf numFmtId="0" fontId="0" fillId="0" borderId="6" xfId="0" applyBorder="1"/>
    <xf numFmtId="44" fontId="0" fillId="0" borderId="1" xfId="0" applyNumberFormat="1" applyBorder="1" applyAlignment="1"/>
    <xf numFmtId="0" fontId="0" fillId="0" borderId="7" xfId="0" applyBorder="1"/>
    <xf numFmtId="44" fontId="0" fillId="0" borderId="5" xfId="0" applyNumberFormat="1" applyBorder="1"/>
    <xf numFmtId="42" fontId="0" fillId="0" borderId="5" xfId="0" applyNumberFormat="1" applyBorder="1"/>
    <xf numFmtId="0" fontId="0" fillId="0" borderId="0" xfId="0" applyBorder="1"/>
    <xf numFmtId="0" fontId="5" fillId="0" borderId="0" xfId="0" applyFont="1"/>
    <xf numFmtId="0" fontId="7" fillId="0" borderId="0" xfId="0" applyFont="1"/>
    <xf numFmtId="0" fontId="8" fillId="0" borderId="0" xfId="0" applyFont="1" applyBorder="1" applyAlignment="1">
      <alignment horizontal="left"/>
    </xf>
    <xf numFmtId="164" fontId="0" fillId="0" borderId="0" xfId="0" applyNumberFormat="1" applyFont="1" applyBorder="1"/>
    <xf numFmtId="0" fontId="0" fillId="0" borderId="0" xfId="0" applyFont="1"/>
    <xf numFmtId="164" fontId="0" fillId="0" borderId="0" xfId="0" applyNumberFormat="1" applyFont="1" applyBorder="1" applyAlignment="1">
      <alignment horizontal="right"/>
    </xf>
    <xf numFmtId="164" fontId="7" fillId="0" borderId="0" xfId="0" applyNumberFormat="1" applyFont="1"/>
    <xf numFmtId="44" fontId="9" fillId="0" borderId="0" xfId="0" applyNumberFormat="1" applyFont="1"/>
    <xf numFmtId="42" fontId="0" fillId="0" borderId="0" xfId="0" applyNumberFormat="1"/>
    <xf numFmtId="42" fontId="5" fillId="0" borderId="0" xfId="0" applyNumberFormat="1" applyFont="1"/>
    <xf numFmtId="42" fontId="0" fillId="0" borderId="8" xfId="0" applyNumberFormat="1" applyBorder="1"/>
    <xf numFmtId="0" fontId="2" fillId="0" borderId="0" xfId="0" applyFont="1" applyAlignment="1">
      <alignment horizontal="center" vertical="center"/>
    </xf>
    <xf numFmtId="164" fontId="0" fillId="0" borderId="0" xfId="0" applyNumberFormat="1" applyFill="1" applyBorder="1"/>
    <xf numFmtId="164" fontId="0" fillId="4" borderId="0" xfId="0" applyNumberFormat="1" applyFill="1" applyBorder="1"/>
    <xf numFmtId="0" fontId="3" fillId="0" borderId="2" xfId="0" applyFont="1" applyBorder="1" applyAlignment="1">
      <alignment horizontal="center" vertical="center"/>
    </xf>
    <xf numFmtId="0" fontId="0" fillId="4" borderId="0" xfId="0" applyFill="1"/>
    <xf numFmtId="43" fontId="0" fillId="0" borderId="0" xfId="1" applyFont="1"/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44" fontId="0" fillId="0" borderId="0" xfId="0" applyNumberFormat="1" applyFill="1" applyBorder="1"/>
    <xf numFmtId="0" fontId="0" fillId="0" borderId="3" xfId="0" applyBorder="1"/>
    <xf numFmtId="42" fontId="0" fillId="3" borderId="0" xfId="0" applyNumberFormat="1" applyFill="1"/>
    <xf numFmtId="0" fontId="0" fillId="3" borderId="0" xfId="0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7C8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D17" sqref="D17"/>
    </sheetView>
  </sheetViews>
  <sheetFormatPr baseColWidth="10" defaultRowHeight="15" x14ac:dyDescent="0.25"/>
  <cols>
    <col min="1" max="1" width="26.5703125" customWidth="1"/>
    <col min="2" max="4" width="25.7109375" customWidth="1"/>
  </cols>
  <sheetData>
    <row r="1" spans="1:6" s="1" customFormat="1" ht="30" customHeight="1" x14ac:dyDescent="0.25">
      <c r="A1" s="40" t="s">
        <v>0</v>
      </c>
      <c r="B1" s="40"/>
      <c r="C1" s="40"/>
      <c r="D1" s="40"/>
    </row>
    <row r="2" spans="1:6" s="1" customFormat="1" x14ac:dyDescent="0.25">
      <c r="A2" s="5"/>
      <c r="B2" s="5"/>
      <c r="C2" s="5"/>
      <c r="D2" s="5"/>
    </row>
    <row r="3" spans="1:6" s="1" customFormat="1" ht="24.95" customHeight="1" x14ac:dyDescent="0.25">
      <c r="A3" s="10" t="s">
        <v>1</v>
      </c>
      <c r="B3" s="10" t="s">
        <v>2</v>
      </c>
      <c r="C3" s="10" t="s">
        <v>3</v>
      </c>
      <c r="D3" s="10" t="s">
        <v>4</v>
      </c>
      <c r="E3" s="43" t="s">
        <v>35</v>
      </c>
    </row>
    <row r="4" spans="1:6" ht="15" customHeight="1" x14ac:dyDescent="0.25">
      <c r="A4" s="3" t="s">
        <v>5</v>
      </c>
      <c r="B4" s="2">
        <v>8778</v>
      </c>
      <c r="C4" s="2">
        <v>10032</v>
      </c>
      <c r="D4" s="2">
        <v>0</v>
      </c>
    </row>
    <row r="5" spans="1:6" ht="15" customHeight="1" x14ac:dyDescent="0.25">
      <c r="A5" s="3" t="s">
        <v>6</v>
      </c>
      <c r="B5" s="2">
        <v>35238</v>
      </c>
      <c r="C5" s="2">
        <v>40870</v>
      </c>
      <c r="D5" s="2">
        <v>21426</v>
      </c>
    </row>
    <row r="6" spans="1:6" ht="15" customHeight="1" x14ac:dyDescent="0.25">
      <c r="A6" s="3" t="s">
        <v>7</v>
      </c>
      <c r="B6" s="2">
        <v>49572</v>
      </c>
      <c r="C6" s="2">
        <v>35291</v>
      </c>
      <c r="D6" s="2">
        <v>8620</v>
      </c>
    </row>
    <row r="7" spans="1:6" ht="15" customHeight="1" x14ac:dyDescent="0.25">
      <c r="A7" s="3" t="s">
        <v>8</v>
      </c>
      <c r="B7" s="2">
        <v>0</v>
      </c>
      <c r="C7" s="2">
        <v>0</v>
      </c>
      <c r="D7" s="2">
        <v>11925</v>
      </c>
    </row>
    <row r="8" spans="1:6" ht="15" customHeight="1" x14ac:dyDescent="0.25">
      <c r="A8" s="3" t="s">
        <v>9</v>
      </c>
      <c r="B8" s="2">
        <v>12780</v>
      </c>
      <c r="C8" s="2">
        <v>15231</v>
      </c>
      <c r="D8" s="2">
        <v>1680</v>
      </c>
    </row>
    <row r="9" spans="1:6" ht="15" customHeight="1" x14ac:dyDescent="0.25">
      <c r="A9" s="3" t="s">
        <v>10</v>
      </c>
      <c r="B9" s="2">
        <v>36144</v>
      </c>
      <c r="C9" s="2">
        <v>0</v>
      </c>
      <c r="D9" s="2">
        <v>11608</v>
      </c>
    </row>
    <row r="10" spans="1:6" ht="15" customHeight="1" x14ac:dyDescent="0.25">
      <c r="A10" s="13" t="s">
        <v>11</v>
      </c>
      <c r="B10" s="14"/>
      <c r="C10" s="14"/>
      <c r="D10" s="14"/>
    </row>
    <row r="11" spans="1:6" ht="15" customHeight="1" x14ac:dyDescent="0.25">
      <c r="A11" s="3" t="s">
        <v>12</v>
      </c>
      <c r="B11" s="2">
        <v>42840</v>
      </c>
      <c r="C11" s="2">
        <v>56174</v>
      </c>
      <c r="D11" s="2">
        <v>9057</v>
      </c>
    </row>
    <row r="12" spans="1:6" ht="15" customHeight="1" x14ac:dyDescent="0.25">
      <c r="A12" s="3" t="s">
        <v>33</v>
      </c>
      <c r="B12" s="2">
        <v>52142</v>
      </c>
      <c r="C12" s="2">
        <v>134521</v>
      </c>
      <c r="D12" s="2">
        <v>4249.76</v>
      </c>
      <c r="E12" s="41">
        <v>1536</v>
      </c>
    </row>
    <row r="13" spans="1:6" s="33" customFormat="1" ht="15" customHeight="1" x14ac:dyDescent="0.25">
      <c r="A13" s="31" t="s">
        <v>34</v>
      </c>
      <c r="B13" s="34"/>
      <c r="C13" s="32"/>
      <c r="D13" s="32"/>
    </row>
    <row r="14" spans="1:6" ht="15" customHeight="1" x14ac:dyDescent="0.25">
      <c r="A14" s="3" t="s">
        <v>14</v>
      </c>
      <c r="B14" s="2">
        <v>32818</v>
      </c>
      <c r="C14" s="2">
        <v>0</v>
      </c>
      <c r="D14" s="2">
        <v>18755</v>
      </c>
    </row>
    <row r="15" spans="1:6" ht="15" customHeight="1" x14ac:dyDescent="0.25">
      <c r="A15" s="3" t="s">
        <v>14</v>
      </c>
      <c r="B15" s="42"/>
      <c r="C15" s="42"/>
      <c r="D15" s="2">
        <v>3603</v>
      </c>
      <c r="E15" s="44"/>
      <c r="F15" t="s">
        <v>36</v>
      </c>
    </row>
    <row r="16" spans="1:6" ht="15" customHeight="1" x14ac:dyDescent="0.25">
      <c r="A16" s="3" t="s">
        <v>15</v>
      </c>
      <c r="B16" s="2">
        <v>10321</v>
      </c>
      <c r="C16" s="2">
        <v>45420</v>
      </c>
      <c r="D16" s="2">
        <v>1800</v>
      </c>
      <c r="E16" s="45">
        <v>8925.6</v>
      </c>
    </row>
    <row r="17" spans="1:5" ht="15" customHeight="1" x14ac:dyDescent="0.25">
      <c r="A17" s="11" t="s">
        <v>16</v>
      </c>
      <c r="B17" s="4"/>
      <c r="C17" s="4"/>
      <c r="D17" s="4"/>
    </row>
    <row r="18" spans="1:5" ht="24.95" customHeight="1" x14ac:dyDescent="0.25">
      <c r="A18" s="6"/>
      <c r="B18" s="7">
        <f>SUM(B4:B17)</f>
        <v>280633</v>
      </c>
      <c r="C18" s="7">
        <f t="shared" ref="C18:D18" si="0">SUM(C4:C17)</f>
        <v>337539</v>
      </c>
      <c r="D18" s="7">
        <f t="shared" si="0"/>
        <v>92723.76</v>
      </c>
      <c r="E18" s="6">
        <f>SUM(E11:E17)</f>
        <v>10461.6</v>
      </c>
    </row>
    <row r="21" spans="1:5" s="30" customFormat="1" x14ac:dyDescent="0.25">
      <c r="B21" s="35"/>
    </row>
  </sheetData>
  <mergeCells count="1">
    <mergeCell ref="A1:D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workbookViewId="0">
      <selection activeCell="E24" sqref="E24"/>
    </sheetView>
  </sheetViews>
  <sheetFormatPr baseColWidth="10" defaultRowHeight="15" x14ac:dyDescent="0.25"/>
  <cols>
    <col min="1" max="1" width="12.85546875" customWidth="1"/>
    <col min="2" max="7" width="12.7109375" customWidth="1"/>
    <col min="8" max="8" width="14" customWidth="1"/>
    <col min="9" max="11" width="12.7109375" customWidth="1"/>
    <col min="12" max="12" width="13.140625" customWidth="1"/>
  </cols>
  <sheetData>
    <row r="1" spans="1:13" ht="18.75" x14ac:dyDescent="0.3">
      <c r="A1" s="15" t="s">
        <v>19</v>
      </c>
      <c r="B1" s="15"/>
      <c r="C1" s="15"/>
      <c r="D1" s="15"/>
      <c r="E1" s="15"/>
      <c r="F1" s="15"/>
      <c r="G1" s="15"/>
      <c r="H1" s="15"/>
      <c r="I1" s="15"/>
    </row>
    <row r="3" spans="1:13" s="8" customFormat="1" ht="44.25" customHeight="1" thickBot="1" x14ac:dyDescent="0.3">
      <c r="A3" s="46" t="s">
        <v>17</v>
      </c>
      <c r="B3" s="47" t="s">
        <v>28</v>
      </c>
      <c r="C3" s="47" t="s">
        <v>20</v>
      </c>
      <c r="D3" s="47" t="s">
        <v>21</v>
      </c>
      <c r="E3" s="47" t="s">
        <v>22</v>
      </c>
      <c r="F3" s="47" t="s">
        <v>25</v>
      </c>
      <c r="G3" s="47" t="s">
        <v>23</v>
      </c>
      <c r="H3" s="47" t="s">
        <v>24</v>
      </c>
      <c r="I3" s="47" t="s">
        <v>26</v>
      </c>
      <c r="J3" s="46" t="s">
        <v>37</v>
      </c>
      <c r="K3" s="46" t="s">
        <v>38</v>
      </c>
      <c r="L3" s="8" t="s">
        <v>29</v>
      </c>
    </row>
    <row r="4" spans="1:13" ht="15" customHeight="1" x14ac:dyDescent="0.25">
      <c r="A4" s="12" t="s">
        <v>5</v>
      </c>
      <c r="B4" s="16">
        <v>8778</v>
      </c>
      <c r="C4" s="16"/>
      <c r="D4" s="16"/>
      <c r="E4" s="16"/>
      <c r="F4" s="16"/>
      <c r="G4" s="16">
        <v>10670</v>
      </c>
      <c r="H4" s="16"/>
      <c r="I4" s="16">
        <v>-638</v>
      </c>
      <c r="L4" s="37">
        <f>SUM(G4:I4)</f>
        <v>10032</v>
      </c>
    </row>
    <row r="5" spans="1:13" ht="15" customHeight="1" x14ac:dyDescent="0.25">
      <c r="A5" s="12" t="s">
        <v>18</v>
      </c>
      <c r="B5" s="16">
        <v>35238</v>
      </c>
      <c r="C5" s="16"/>
      <c r="D5" s="16">
        <v>21079</v>
      </c>
      <c r="E5" s="16"/>
      <c r="F5" s="16">
        <v>346.5</v>
      </c>
      <c r="G5" s="16">
        <v>35064</v>
      </c>
      <c r="H5" s="16">
        <v>5805.6</v>
      </c>
      <c r="I5" s="16"/>
      <c r="L5" s="37">
        <f t="shared" ref="L5:L15" si="0">SUM(G5:I5)</f>
        <v>40869.599999999999</v>
      </c>
    </row>
    <row r="6" spans="1:13" ht="15" customHeight="1" x14ac:dyDescent="0.25">
      <c r="A6" s="12" t="s">
        <v>7</v>
      </c>
      <c r="B6" s="16">
        <v>49572</v>
      </c>
      <c r="C6" s="16">
        <v>5100</v>
      </c>
      <c r="D6" s="16">
        <v>3034.44</v>
      </c>
      <c r="E6" s="16">
        <v>486</v>
      </c>
      <c r="F6" s="16"/>
      <c r="G6" s="16"/>
      <c r="H6" s="16">
        <v>35290.800000000003</v>
      </c>
      <c r="I6" s="16"/>
      <c r="L6" s="37">
        <f t="shared" si="0"/>
        <v>35290.800000000003</v>
      </c>
    </row>
    <row r="7" spans="1:13" ht="15" customHeight="1" x14ac:dyDescent="0.25">
      <c r="A7" s="12" t="s">
        <v>8</v>
      </c>
      <c r="B7" s="16"/>
      <c r="C7" s="16">
        <v>8489.6</v>
      </c>
      <c r="D7" s="16"/>
      <c r="E7" s="16">
        <v>3435.6</v>
      </c>
      <c r="F7" s="16"/>
      <c r="G7" s="16"/>
      <c r="H7" s="16"/>
      <c r="I7" s="16"/>
      <c r="L7" s="37">
        <f t="shared" si="0"/>
        <v>0</v>
      </c>
    </row>
    <row r="8" spans="1:13" ht="15" customHeight="1" x14ac:dyDescent="0.25">
      <c r="A8" s="12" t="s">
        <v>9</v>
      </c>
      <c r="B8" s="16">
        <v>12780</v>
      </c>
      <c r="C8" s="16"/>
      <c r="D8" s="16"/>
      <c r="E8" s="16">
        <v>1680</v>
      </c>
      <c r="F8" s="16"/>
      <c r="G8" s="16">
        <v>15231</v>
      </c>
      <c r="H8" s="16"/>
      <c r="I8" s="16"/>
      <c r="L8" s="37">
        <f t="shared" si="0"/>
        <v>15231</v>
      </c>
    </row>
    <row r="9" spans="1:13" ht="15" customHeight="1" x14ac:dyDescent="0.25">
      <c r="A9" s="12" t="s">
        <v>10</v>
      </c>
      <c r="B9" s="16">
        <v>36144</v>
      </c>
      <c r="C9" s="16">
        <v>11200</v>
      </c>
      <c r="D9" s="16"/>
      <c r="E9" s="16">
        <v>408</v>
      </c>
      <c r="F9" s="16"/>
      <c r="G9" s="16">
        <v>67093.2</v>
      </c>
      <c r="H9" s="16"/>
      <c r="I9" s="16"/>
      <c r="K9" s="51">
        <v>3603</v>
      </c>
      <c r="L9" s="38">
        <f t="shared" si="0"/>
        <v>67093.2</v>
      </c>
      <c r="M9" t="s">
        <v>39</v>
      </c>
    </row>
    <row r="10" spans="1:13" ht="15" customHeight="1" x14ac:dyDescent="0.25">
      <c r="A10" s="12" t="s">
        <v>11</v>
      </c>
      <c r="B10" s="16">
        <v>42840.2</v>
      </c>
      <c r="C10" s="16"/>
      <c r="D10" s="16">
        <v>7838.99</v>
      </c>
      <c r="E10" s="16">
        <v>300</v>
      </c>
      <c r="F10" s="16">
        <v>20</v>
      </c>
      <c r="G10" s="16"/>
      <c r="H10" s="16">
        <v>56174</v>
      </c>
      <c r="I10" s="16"/>
      <c r="L10" s="37">
        <f t="shared" si="0"/>
        <v>56174</v>
      </c>
    </row>
    <row r="11" spans="1:13" ht="15" customHeight="1" x14ac:dyDescent="0.25">
      <c r="A11" s="12" t="s">
        <v>12</v>
      </c>
      <c r="B11" s="16"/>
      <c r="C11" s="16">
        <v>898.17</v>
      </c>
      <c r="D11" s="16"/>
      <c r="E11" s="16"/>
      <c r="F11" s="16"/>
      <c r="G11" s="16"/>
      <c r="H11" s="16"/>
      <c r="I11" s="16"/>
      <c r="L11" s="37">
        <f t="shared" si="0"/>
        <v>0</v>
      </c>
    </row>
    <row r="12" spans="1:13" ht="15" customHeight="1" x14ac:dyDescent="0.25">
      <c r="A12" s="12" t="s">
        <v>13</v>
      </c>
      <c r="B12" s="16">
        <v>52142</v>
      </c>
      <c r="C12" s="16">
        <v>3500</v>
      </c>
      <c r="D12" s="16">
        <v>749.76</v>
      </c>
      <c r="E12" s="16"/>
      <c r="F12" s="16"/>
      <c r="G12" s="36">
        <v>67428</v>
      </c>
      <c r="H12" s="16"/>
      <c r="I12" s="16"/>
      <c r="J12" s="45">
        <v>1536</v>
      </c>
      <c r="K12" s="45"/>
      <c r="L12" s="37">
        <f t="shared" si="0"/>
        <v>67428</v>
      </c>
    </row>
    <row r="13" spans="1:13" ht="15" customHeight="1" x14ac:dyDescent="0.25">
      <c r="A13" s="12" t="s">
        <v>14</v>
      </c>
      <c r="B13" s="16">
        <v>32818</v>
      </c>
      <c r="C13" s="16">
        <v>0</v>
      </c>
      <c r="D13" s="16">
        <v>18754.8</v>
      </c>
      <c r="E13" s="16"/>
      <c r="F13" s="16"/>
      <c r="G13" s="16"/>
      <c r="H13" s="16"/>
      <c r="I13" s="16"/>
      <c r="L13" s="37">
        <f t="shared" si="0"/>
        <v>0</v>
      </c>
    </row>
    <row r="14" spans="1:13" ht="15" customHeight="1" x14ac:dyDescent="0.25">
      <c r="A14" s="12" t="s">
        <v>15</v>
      </c>
      <c r="B14" s="16">
        <v>10321.200000000001</v>
      </c>
      <c r="C14" s="16">
        <v>1800</v>
      </c>
      <c r="D14" s="16"/>
      <c r="E14" s="16"/>
      <c r="F14" s="16"/>
      <c r="G14" s="16">
        <v>37260.400000000001</v>
      </c>
      <c r="H14" s="16">
        <v>8160</v>
      </c>
      <c r="I14" s="16"/>
      <c r="J14" s="45">
        <v>8925.6</v>
      </c>
      <c r="K14" s="45"/>
      <c r="L14" s="37">
        <f t="shared" si="0"/>
        <v>45420.4</v>
      </c>
    </row>
    <row r="15" spans="1:13" ht="15" customHeight="1" thickBot="1" x14ac:dyDescent="0.3">
      <c r="A15" s="18" t="s">
        <v>16</v>
      </c>
      <c r="B15" s="19"/>
      <c r="C15" s="19"/>
      <c r="D15" s="19"/>
      <c r="E15" s="19"/>
      <c r="F15" s="19"/>
      <c r="G15" s="19"/>
      <c r="H15" s="19"/>
      <c r="I15" s="19"/>
      <c r="J15" s="49"/>
      <c r="K15" s="49"/>
      <c r="L15" s="37">
        <f t="shared" si="0"/>
        <v>0</v>
      </c>
    </row>
    <row r="16" spans="1:13" ht="24.95" customHeight="1" thickTop="1" x14ac:dyDescent="0.25">
      <c r="A16" s="21">
        <f>(SUM(C16:I16))-B16</f>
        <v>146026.45999999996</v>
      </c>
      <c r="B16" s="17">
        <f>SUM(B4:B15)</f>
        <v>280633.40000000002</v>
      </c>
      <c r="C16" s="17">
        <f t="shared" ref="C16:I16" si="1">SUM(C4:C15)</f>
        <v>30987.769999999997</v>
      </c>
      <c r="D16" s="17">
        <f t="shared" si="1"/>
        <v>51456.99</v>
      </c>
      <c r="E16" s="17">
        <f t="shared" si="1"/>
        <v>6309.6</v>
      </c>
      <c r="F16" s="17">
        <f>SUM(F4:F15)</f>
        <v>366.5</v>
      </c>
      <c r="G16" s="17">
        <f t="shared" si="1"/>
        <v>232746.6</v>
      </c>
      <c r="H16" s="17">
        <f t="shared" si="1"/>
        <v>105430.39999999999</v>
      </c>
      <c r="I16" s="17">
        <f t="shared" si="1"/>
        <v>-638</v>
      </c>
      <c r="J16" s="48">
        <f>SUM(J4:J15)</f>
        <v>10461.6</v>
      </c>
      <c r="K16" s="28"/>
    </row>
    <row r="17" spans="1:9" ht="7.5" customHeight="1" x14ac:dyDescent="0.25">
      <c r="A17" s="22"/>
      <c r="B17" s="26"/>
      <c r="C17" s="26"/>
      <c r="D17" s="26"/>
      <c r="E17" s="26"/>
      <c r="F17" s="26"/>
      <c r="G17" s="26"/>
      <c r="H17" s="26"/>
      <c r="I17" s="26"/>
    </row>
    <row r="18" spans="1:9" ht="15" customHeight="1" x14ac:dyDescent="0.25">
      <c r="A18" s="20"/>
      <c r="B18" s="39">
        <f>B16</f>
        <v>280633.40000000002</v>
      </c>
      <c r="C18" s="23"/>
      <c r="D18" s="24">
        <f>SUM(C16:F16)</f>
        <v>89120.86</v>
      </c>
      <c r="E18" s="24"/>
      <c r="F18" s="9"/>
      <c r="G18" s="23"/>
      <c r="H18" s="17">
        <f>SUM(G16:I16)</f>
        <v>337539</v>
      </c>
      <c r="I18" s="25"/>
    </row>
    <row r="19" spans="1:9" ht="15" customHeight="1" x14ac:dyDescent="0.25">
      <c r="A19" s="20" t="s">
        <v>27</v>
      </c>
      <c r="B19" s="37">
        <v>280633</v>
      </c>
      <c r="C19" s="37"/>
      <c r="D19" s="37">
        <v>92724</v>
      </c>
      <c r="E19" s="37"/>
      <c r="F19" s="37"/>
      <c r="G19" s="37"/>
      <c r="H19" s="27">
        <v>337539</v>
      </c>
      <c r="I19" s="16"/>
    </row>
    <row r="20" spans="1:9" ht="15" customHeight="1" x14ac:dyDescent="0.25">
      <c r="A20" s="29" t="s">
        <v>32</v>
      </c>
      <c r="B20" s="37">
        <f>B18-B19</f>
        <v>0.40000000002328306</v>
      </c>
      <c r="C20" s="37"/>
      <c r="D20" s="50">
        <f>D18-D19</f>
        <v>-3603.1399999999994</v>
      </c>
      <c r="E20" s="37"/>
      <c r="F20" s="37"/>
      <c r="G20" s="37"/>
      <c r="H20" s="38">
        <f>H18-H19</f>
        <v>0</v>
      </c>
      <c r="I20" s="16"/>
    </row>
    <row r="21" spans="1:9" x14ac:dyDescent="0.25">
      <c r="D21" s="28" t="s">
        <v>40</v>
      </c>
    </row>
    <row r="22" spans="1:9" x14ac:dyDescent="0.25">
      <c r="D22" s="28"/>
    </row>
    <row r="23" spans="1:9" x14ac:dyDescent="0.25">
      <c r="D23" s="28"/>
    </row>
    <row r="24" spans="1:9" x14ac:dyDescent="0.25">
      <c r="A24" s="29" t="s">
        <v>31</v>
      </c>
      <c r="D24" s="28"/>
    </row>
    <row r="25" spans="1:9" x14ac:dyDescent="0.25">
      <c r="A25" s="29" t="s">
        <v>30</v>
      </c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3" orientation="landscape" r:id="rId1"/>
  <ignoredErrors>
    <ignoredError sqref="L5 L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TVA Contrôle 2016</vt:lpstr>
      <vt:lpstr>EXTRAIT COMPTA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2016-12-13T09:16:35Z</cp:lastPrinted>
  <dcterms:created xsi:type="dcterms:W3CDTF">2016-10-04T14:30:02Z</dcterms:created>
  <dcterms:modified xsi:type="dcterms:W3CDTF">2016-12-13T09:22:10Z</dcterms:modified>
</cp:coreProperties>
</file>