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BBD4A159-4742-40A2-9335-BF9F1BB69289}" xr6:coauthVersionLast="47" xr6:coauthVersionMax="47" xr10:uidLastSave="{00000000-0000-0000-0000-000000000000}"/>
  <bookViews>
    <workbookView xWindow="-120" yWindow="-120" windowWidth="29040" windowHeight="15720" firstSheet="1" activeTab="6" xr2:uid="{72E00ABA-251E-4DDA-A458-9083502DD775}"/>
  </bookViews>
  <sheets>
    <sheet name="DR FALVO 1" sheetId="1" r:id="rId1"/>
    <sheet name="DR FALVO 2" sheetId="2" r:id="rId2"/>
    <sheet name="M SOTTIER" sheetId="3" r:id="rId3"/>
    <sheet name="M BOTTEMANNE AFG" sheetId="4" r:id="rId4"/>
    <sheet name="Feuil1" sheetId="6" r:id="rId5"/>
    <sheet name="M BOTTEMANNE FP" sheetId="5" r:id="rId6"/>
    <sheet name="LUCAS MARKARIAN" sheetId="7" r:id="rId7"/>
    <sheet name="LUCAS MARKARIAN (2)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27" i="9" s="1"/>
  <c r="H31" i="9" s="1"/>
  <c r="H20" i="7"/>
  <c r="H27" i="7" s="1"/>
  <c r="H31" i="7" s="1"/>
  <c r="H20" i="5"/>
  <c r="H27" i="5" s="1"/>
  <c r="H31" i="5" s="1"/>
  <c r="H20" i="4"/>
  <c r="H27" i="4" s="1"/>
  <c r="H31" i="4" s="1"/>
  <c r="D31" i="4" s="1"/>
  <c r="E31" i="3"/>
  <c r="G33" i="3" s="1"/>
  <c r="D31" i="3"/>
  <c r="G32" i="3"/>
  <c r="G27" i="3"/>
  <c r="G37" i="2"/>
  <c r="G34" i="2"/>
  <c r="G33" i="2"/>
  <c r="G32" i="2"/>
  <c r="E31" i="2"/>
  <c r="D31" i="2"/>
  <c r="G27" i="2"/>
  <c r="D31" i="9" l="1"/>
  <c r="E31" i="9" s="1"/>
  <c r="H32" i="9" s="1"/>
  <c r="H33" i="9"/>
  <c r="H36" i="9" s="1"/>
  <c r="D31" i="7"/>
  <c r="E31" i="7" s="1"/>
  <c r="H32" i="7" s="1"/>
  <c r="D31" i="5"/>
  <c r="E31" i="5" s="1"/>
  <c r="H32" i="5" s="1"/>
  <c r="H33" i="5" s="1"/>
  <c r="H36" i="5" s="1"/>
  <c r="E31" i="4"/>
  <c r="G34" i="3"/>
  <c r="G37" i="3" s="1"/>
  <c r="H33" i="7" l="1"/>
  <c r="H36" i="7" s="1"/>
  <c r="H32" i="4"/>
  <c r="H33" i="4" l="1"/>
  <c r="H36" i="4" s="1"/>
</calcChain>
</file>

<file path=xl/sharedStrings.xml><?xml version="1.0" encoding="utf-8"?>
<sst xmlns="http://schemas.openxmlformats.org/spreadsheetml/2006/main" count="195" uniqueCount="49">
  <si>
    <t>DOCTEUR NICOLAS FALVO</t>
  </si>
  <si>
    <t xml:space="preserve">8 RUE PIERRE LARCHER </t>
  </si>
  <si>
    <t>21000 DIJON</t>
  </si>
  <si>
    <t>Référence : CADEAUX CLIENTS</t>
  </si>
  <si>
    <t>FACTURE N° 5011782 Du 10/02/2025</t>
  </si>
  <si>
    <t xml:space="preserve">CADEAUX CLIENTS </t>
  </si>
  <si>
    <t>DESIGNATION</t>
  </si>
  <si>
    <t>MONTANT TTC</t>
  </si>
  <si>
    <t>TVA</t>
  </si>
  <si>
    <t>V3</t>
  </si>
  <si>
    <t xml:space="preserve">LIBELLE </t>
  </si>
  <si>
    <t>TVA 20%</t>
  </si>
  <si>
    <t xml:space="preserve">TAUX </t>
  </si>
  <si>
    <t>BASE HT</t>
  </si>
  <si>
    <t>MONTANT</t>
  </si>
  <si>
    <t>T.V.A</t>
  </si>
  <si>
    <t>TOTAL TTC</t>
  </si>
  <si>
    <t>NET H.T.</t>
  </si>
  <si>
    <t>NET A PAYER</t>
  </si>
  <si>
    <t>DATE ECHEANCE : 10/02/2025</t>
  </si>
  <si>
    <t>MODE DE REGLEMENT : CHEQUE</t>
  </si>
  <si>
    <t>Livraison de biens</t>
  </si>
  <si>
    <t>TOTAL HT</t>
  </si>
  <si>
    <t>FACTURE N° 5011781 Du 10/02/2025</t>
  </si>
  <si>
    <t>MR DAMIEN SOTTIER</t>
  </si>
  <si>
    <t>REMISE HT</t>
  </si>
  <si>
    <t>IM2P</t>
  </si>
  <si>
    <t>3 RUE LOUIS NEEL</t>
  </si>
  <si>
    <t>FACTURE N°5011896 Du 14/05/2025</t>
  </si>
  <si>
    <t>DATE ECHEANCE : 14/05/2025</t>
  </si>
  <si>
    <t xml:space="preserve">MODE DE REGLEMENT : </t>
  </si>
  <si>
    <t>SODEXTRA</t>
  </si>
  <si>
    <t>MR BOTTEMMANNE SACHA</t>
  </si>
  <si>
    <t>LE BAS DE L'ETANG</t>
  </si>
  <si>
    <t>91400 SACLAY</t>
  </si>
  <si>
    <t>FACTURE N°5012281 Du 17/03/2026</t>
  </si>
  <si>
    <t>UNITÉ</t>
  </si>
  <si>
    <t>PU HT</t>
  </si>
  <si>
    <t xml:space="preserve">  </t>
  </si>
  <si>
    <t>MT HT</t>
  </si>
  <si>
    <t>DATE ECHEANCE : 17/03/2026</t>
  </si>
  <si>
    <t>Virement</t>
  </si>
  <si>
    <t>FACTURE N°5004275 Du 17/03/2026</t>
  </si>
  <si>
    <t>50 RUE SAINT JEAN DU DESERT</t>
  </si>
  <si>
    <t>13012 MARSEILLE 12</t>
  </si>
  <si>
    <t>FACTURE N° 5012361 DU 04/05/2026</t>
  </si>
  <si>
    <t>Mr LUCAS MARKARIAN</t>
  </si>
  <si>
    <t>DATE ECHEANCE : 15/04/2026</t>
  </si>
  <si>
    <t>FACTURE N° 5004318 DU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</si>
</sst>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0" xfId="0" applyFont="1" applyBorder="1"/>
    <xf numFmtId="164" fontId="1" fillId="0" borderId="12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8" fontId="0" fillId="0" borderId="0" xfId="0" applyNumberFormat="1"/>
    <xf numFmtId="0" fontId="0" fillId="0" borderId="12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A8EE-2C28-4570-8413-C1A11C754684}">
  <dimension ref="A6:G38"/>
  <sheetViews>
    <sheetView zoomScaleNormal="100" workbookViewId="0">
      <selection activeCell="E20" sqref="E20:F20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4</v>
      </c>
    </row>
    <row r="17" spans="1:7" x14ac:dyDescent="0.25">
      <c r="A17" s="26" t="s">
        <v>6</v>
      </c>
      <c r="B17" s="27"/>
      <c r="C17" s="27"/>
      <c r="D17" s="28"/>
      <c r="E17" s="26" t="s">
        <v>7</v>
      </c>
      <c r="F17" s="28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9" t="s">
        <v>5</v>
      </c>
      <c r="B20" s="30"/>
      <c r="C20" s="30"/>
      <c r="D20" s="31"/>
      <c r="E20" s="34">
        <v>2193</v>
      </c>
      <c r="F20" s="3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v>1827.5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1">
        <v>18327.5</v>
      </c>
      <c r="E31" s="1">
        <v>365.5</v>
      </c>
    </row>
    <row r="32" spans="1:7" x14ac:dyDescent="0.25">
      <c r="F32" s="18" t="s">
        <v>17</v>
      </c>
      <c r="G32" s="19">
        <v>1827.5</v>
      </c>
    </row>
    <row r="33" spans="1:7" x14ac:dyDescent="0.25">
      <c r="F33" t="s">
        <v>15</v>
      </c>
      <c r="G33" s="13">
        <v>365.5</v>
      </c>
    </row>
    <row r="34" spans="1:7" x14ac:dyDescent="0.25">
      <c r="F34" s="18" t="s">
        <v>16</v>
      </c>
      <c r="G34" s="19">
        <v>2193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v>2193</v>
      </c>
    </row>
    <row r="38" spans="1:7" x14ac:dyDescent="0.25">
      <c r="A38" t="s">
        <v>21</v>
      </c>
    </row>
  </sheetData>
  <mergeCells count="4">
    <mergeCell ref="E17:F17"/>
    <mergeCell ref="E20:F20"/>
    <mergeCell ref="A17:D17"/>
    <mergeCell ref="A20:D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D64F-C528-4F92-8999-C4F8D4A32E85}">
  <dimension ref="A6:G38"/>
  <sheetViews>
    <sheetView topLeftCell="A13" zoomScaleNormal="100" workbookViewId="0">
      <selection activeCell="L30" sqref="L30"/>
    </sheetView>
  </sheetViews>
  <sheetFormatPr baseColWidth="10" defaultRowHeight="15" x14ac:dyDescent="0.25"/>
  <sheetData>
    <row r="6" spans="1:5" x14ac:dyDescent="0.25">
      <c r="E6" t="s">
        <v>0</v>
      </c>
    </row>
    <row r="7" spans="1:5" x14ac:dyDescent="0.25">
      <c r="E7" t="s">
        <v>1</v>
      </c>
    </row>
    <row r="8" spans="1:5" x14ac:dyDescent="0.25">
      <c r="E8" t="s">
        <v>2</v>
      </c>
    </row>
    <row r="12" spans="1:5" x14ac:dyDescent="0.25">
      <c r="A12" t="s">
        <v>3</v>
      </c>
    </row>
    <row r="14" spans="1:5" x14ac:dyDescent="0.25">
      <c r="A14" t="s">
        <v>23</v>
      </c>
    </row>
    <row r="17" spans="1:7" x14ac:dyDescent="0.25">
      <c r="A17" s="26" t="s">
        <v>6</v>
      </c>
      <c r="B17" s="27"/>
      <c r="C17" s="27"/>
      <c r="D17" s="28"/>
      <c r="E17" s="26" t="s">
        <v>7</v>
      </c>
      <c r="F17" s="28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9" t="s">
        <v>5</v>
      </c>
      <c r="B20" s="30"/>
      <c r="C20" s="30"/>
      <c r="D20" s="31"/>
      <c r="E20" s="34">
        <v>448</v>
      </c>
      <c r="F20" s="3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373.33333333333337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G27</f>
        <v>373.33333333333337</v>
      </c>
      <c r="E31" s="20">
        <f>E20-D31</f>
        <v>74.666666666666629</v>
      </c>
    </row>
    <row r="32" spans="1:7" x14ac:dyDescent="0.25">
      <c r="F32" s="18" t="s">
        <v>17</v>
      </c>
      <c r="G32" s="19">
        <f>G27</f>
        <v>373.33333333333337</v>
      </c>
    </row>
    <row r="33" spans="1:7" x14ac:dyDescent="0.25">
      <c r="F33" t="s">
        <v>15</v>
      </c>
      <c r="G33" s="13">
        <f>E31</f>
        <v>74.666666666666629</v>
      </c>
    </row>
    <row r="34" spans="1:7" x14ac:dyDescent="0.25">
      <c r="F34" s="18" t="s">
        <v>16</v>
      </c>
      <c r="G34" s="19">
        <f>G32+G33</f>
        <v>448</v>
      </c>
    </row>
    <row r="35" spans="1:7" x14ac:dyDescent="0.25">
      <c r="A35" t="s">
        <v>19</v>
      </c>
    </row>
    <row r="36" spans="1:7" x14ac:dyDescent="0.25">
      <c r="A36" t="s">
        <v>20</v>
      </c>
    </row>
    <row r="37" spans="1:7" x14ac:dyDescent="0.25">
      <c r="F37" s="16" t="s">
        <v>18</v>
      </c>
      <c r="G37" s="17">
        <f>G34</f>
        <v>448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025D-9DD4-44D4-9A7A-B7341C5EC15F}">
  <dimension ref="A6:G38"/>
  <sheetViews>
    <sheetView topLeftCell="A10" zoomScaleNormal="100" workbookViewId="0">
      <selection activeCell="C10" sqref="C10"/>
    </sheetView>
  </sheetViews>
  <sheetFormatPr baseColWidth="10" defaultRowHeight="15" x14ac:dyDescent="0.25"/>
  <cols>
    <col min="6" max="6" width="12.28515625" customWidth="1"/>
  </cols>
  <sheetData>
    <row r="6" spans="1:5" x14ac:dyDescent="0.25">
      <c r="E6" t="s">
        <v>24</v>
      </c>
    </row>
    <row r="7" spans="1:5" x14ac:dyDescent="0.25">
      <c r="E7" t="s">
        <v>26</v>
      </c>
    </row>
    <row r="8" spans="1:5" x14ac:dyDescent="0.25">
      <c r="E8" t="s">
        <v>27</v>
      </c>
    </row>
    <row r="9" spans="1:5" x14ac:dyDescent="0.25">
      <c r="E9" t="s">
        <v>2</v>
      </c>
    </row>
    <row r="12" spans="1:5" x14ac:dyDescent="0.25">
      <c r="A12" t="s">
        <v>3</v>
      </c>
    </row>
    <row r="14" spans="1:5" x14ac:dyDescent="0.25">
      <c r="A14" t="s">
        <v>28</v>
      </c>
    </row>
    <row r="17" spans="1:7" x14ac:dyDescent="0.25">
      <c r="A17" s="26" t="s">
        <v>6</v>
      </c>
      <c r="B17" s="27"/>
      <c r="C17" s="27"/>
      <c r="D17" s="28"/>
      <c r="E17" s="26" t="s">
        <v>7</v>
      </c>
      <c r="F17" s="28"/>
      <c r="G17" s="12" t="s">
        <v>8</v>
      </c>
    </row>
    <row r="18" spans="1:7" x14ac:dyDescent="0.25">
      <c r="A18" s="2"/>
      <c r="B18" s="3"/>
      <c r="C18" s="3"/>
      <c r="D18" s="4"/>
      <c r="E18" s="2"/>
      <c r="F18" s="4"/>
      <c r="G18" s="14"/>
    </row>
    <row r="19" spans="1:7" x14ac:dyDescent="0.25">
      <c r="A19" s="5"/>
      <c r="D19" s="6"/>
      <c r="E19" s="5"/>
      <c r="F19" s="6"/>
      <c r="G19" s="15"/>
    </row>
    <row r="20" spans="1:7" x14ac:dyDescent="0.25">
      <c r="A20" s="29" t="s">
        <v>5</v>
      </c>
      <c r="B20" s="30"/>
      <c r="C20" s="30"/>
      <c r="D20" s="31"/>
      <c r="E20" s="34">
        <v>516</v>
      </c>
      <c r="F20" s="35"/>
      <c r="G20" s="15" t="s">
        <v>9</v>
      </c>
    </row>
    <row r="21" spans="1:7" x14ac:dyDescent="0.25">
      <c r="A21" s="5"/>
      <c r="D21" s="6"/>
      <c r="E21" s="5"/>
      <c r="F21" s="6"/>
      <c r="G21" s="10"/>
    </row>
    <row r="22" spans="1:7" x14ac:dyDescent="0.25">
      <c r="A22" s="5"/>
      <c r="D22" s="6"/>
      <c r="E22" s="5"/>
      <c r="F22" s="6"/>
      <c r="G22" s="10"/>
    </row>
    <row r="23" spans="1:7" x14ac:dyDescent="0.25">
      <c r="A23" s="5"/>
      <c r="D23" s="6"/>
      <c r="E23" s="5"/>
      <c r="F23" s="6"/>
      <c r="G23" s="10"/>
    </row>
    <row r="24" spans="1:7" x14ac:dyDescent="0.25">
      <c r="A24" s="5"/>
      <c r="D24" s="6"/>
      <c r="E24" s="5"/>
      <c r="F24" s="6"/>
      <c r="G24" s="10"/>
    </row>
    <row r="25" spans="1:7" x14ac:dyDescent="0.25">
      <c r="A25" s="5"/>
      <c r="D25" s="6"/>
      <c r="E25" s="5"/>
      <c r="F25" s="6"/>
      <c r="G25" s="10"/>
    </row>
    <row r="26" spans="1:7" x14ac:dyDescent="0.25">
      <c r="A26" s="7"/>
      <c r="B26" s="8"/>
      <c r="C26" s="8"/>
      <c r="D26" s="9"/>
      <c r="E26" s="7"/>
      <c r="F26" s="9"/>
      <c r="G26" s="11"/>
    </row>
    <row r="27" spans="1:7" x14ac:dyDescent="0.25">
      <c r="F27" s="13" t="s">
        <v>22</v>
      </c>
      <c r="G27" s="13">
        <f>E20/1.2</f>
        <v>430</v>
      </c>
    </row>
    <row r="28" spans="1:7" x14ac:dyDescent="0.25">
      <c r="F28" t="s">
        <v>25</v>
      </c>
      <c r="G28" s="21">
        <v>-43</v>
      </c>
    </row>
    <row r="30" spans="1:7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7" x14ac:dyDescent="0.25">
      <c r="A31" s="1" t="s">
        <v>9</v>
      </c>
      <c r="B31" s="1" t="s">
        <v>11</v>
      </c>
      <c r="C31" s="1">
        <v>20</v>
      </c>
      <c r="D31" s="20">
        <f>G32</f>
        <v>387</v>
      </c>
      <c r="E31" s="20">
        <f>D31-(D31*0.8)</f>
        <v>77.399999999999977</v>
      </c>
    </row>
    <row r="32" spans="1:7" x14ac:dyDescent="0.25">
      <c r="F32" s="18" t="s">
        <v>17</v>
      </c>
      <c r="G32" s="19">
        <f>G27+G28</f>
        <v>387</v>
      </c>
    </row>
    <row r="33" spans="1:7" x14ac:dyDescent="0.25">
      <c r="F33" t="s">
        <v>15</v>
      </c>
      <c r="G33" s="13">
        <f>E31</f>
        <v>77.399999999999977</v>
      </c>
    </row>
    <row r="34" spans="1:7" x14ac:dyDescent="0.25">
      <c r="F34" s="18" t="s">
        <v>16</v>
      </c>
      <c r="G34" s="19">
        <f>G32+G33</f>
        <v>464.4</v>
      </c>
    </row>
    <row r="35" spans="1:7" x14ac:dyDescent="0.25">
      <c r="A35" t="s">
        <v>29</v>
      </c>
    </row>
    <row r="36" spans="1:7" x14ac:dyDescent="0.25">
      <c r="A36" t="s">
        <v>30</v>
      </c>
    </row>
    <row r="37" spans="1:7" x14ac:dyDescent="0.25">
      <c r="F37" s="16" t="s">
        <v>18</v>
      </c>
      <c r="G37" s="17">
        <f>G34</f>
        <v>464.4</v>
      </c>
    </row>
    <row r="38" spans="1:7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770A-A98A-444E-92C3-4F5911F06D95}">
  <dimension ref="A6:I38"/>
  <sheetViews>
    <sheetView topLeftCell="A4" zoomScaleNormal="100" workbookViewId="0">
      <selection activeCell="O40" sqref="O40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32</v>
      </c>
    </row>
    <row r="7" spans="1:7" x14ac:dyDescent="0.25">
      <c r="G7" t="s">
        <v>31</v>
      </c>
    </row>
    <row r="8" spans="1:7" x14ac:dyDescent="0.25">
      <c r="G8" t="s">
        <v>33</v>
      </c>
    </row>
    <row r="9" spans="1:7" x14ac:dyDescent="0.25">
      <c r="G9" t="s">
        <v>34</v>
      </c>
    </row>
    <row r="12" spans="1:7" x14ac:dyDescent="0.25">
      <c r="A12" t="s">
        <v>3</v>
      </c>
    </row>
    <row r="14" spans="1:7" x14ac:dyDescent="0.25">
      <c r="A14" t="s">
        <v>35</v>
      </c>
    </row>
    <row r="17" spans="1:9" x14ac:dyDescent="0.25">
      <c r="A17" s="26" t="s">
        <v>6</v>
      </c>
      <c r="B17" s="27"/>
      <c r="C17" s="27"/>
      <c r="D17" s="28"/>
      <c r="E17" s="26" t="s">
        <v>37</v>
      </c>
      <c r="F17" s="28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9" t="s">
        <v>5</v>
      </c>
      <c r="B20" s="30"/>
      <c r="C20" s="30"/>
      <c r="D20" s="31"/>
      <c r="E20" s="32">
        <v>60</v>
      </c>
      <c r="F20" s="33"/>
      <c r="G20" s="25">
        <v>26.805499999999999</v>
      </c>
      <c r="H20" s="24">
        <f>E20*G20</f>
        <v>1608.33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1608.33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1608.33</v>
      </c>
      <c r="E31" s="20">
        <f>D31-(D31*0.8)</f>
        <v>321.66599999999994</v>
      </c>
      <c r="G31" s="18" t="s">
        <v>17</v>
      </c>
      <c r="H31" s="19">
        <f>H27</f>
        <v>1608.33</v>
      </c>
      <c r="I31" s="19"/>
    </row>
    <row r="32" spans="1:9" x14ac:dyDescent="0.25">
      <c r="G32" t="s">
        <v>15</v>
      </c>
      <c r="H32" s="13">
        <f>E31</f>
        <v>321.66599999999994</v>
      </c>
      <c r="I32" s="13"/>
    </row>
    <row r="33" spans="1:9" x14ac:dyDescent="0.25">
      <c r="G33" s="18" t="s">
        <v>16</v>
      </c>
      <c r="H33" s="19">
        <f>H31+H32</f>
        <v>1929.9959999999999</v>
      </c>
      <c r="I33" s="19"/>
    </row>
    <row r="35" spans="1:9" x14ac:dyDescent="0.25">
      <c r="A35" t="s">
        <v>40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1929.9959999999999</v>
      </c>
      <c r="I36" s="19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0B86-A104-4430-9AD6-1D43C88969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8537-F604-4226-BC1D-4FF82D8EC667}">
  <dimension ref="A6:I38"/>
  <sheetViews>
    <sheetView topLeftCell="A4" zoomScaleNormal="100" workbookViewId="0">
      <selection activeCell="N31" sqref="N31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32</v>
      </c>
    </row>
    <row r="7" spans="1:7" x14ac:dyDescent="0.25">
      <c r="G7" t="s">
        <v>31</v>
      </c>
    </row>
    <row r="8" spans="1:7" x14ac:dyDescent="0.25">
      <c r="G8" t="s">
        <v>33</v>
      </c>
    </row>
    <row r="9" spans="1:7" x14ac:dyDescent="0.25">
      <c r="G9" t="s">
        <v>34</v>
      </c>
    </row>
    <row r="12" spans="1:7" x14ac:dyDescent="0.25">
      <c r="A12" t="s">
        <v>3</v>
      </c>
    </row>
    <row r="14" spans="1:7" x14ac:dyDescent="0.25">
      <c r="A14" t="s">
        <v>42</v>
      </c>
    </row>
    <row r="17" spans="1:9" x14ac:dyDescent="0.25">
      <c r="A17" s="26" t="s">
        <v>6</v>
      </c>
      <c r="B17" s="27"/>
      <c r="C17" s="27"/>
      <c r="D17" s="28"/>
      <c r="E17" s="26" t="s">
        <v>37</v>
      </c>
      <c r="F17" s="28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9" t="s">
        <v>5</v>
      </c>
      <c r="B20" s="30"/>
      <c r="C20" s="30"/>
      <c r="D20" s="31"/>
      <c r="E20" s="32">
        <v>60</v>
      </c>
      <c r="F20" s="33"/>
      <c r="G20" s="25">
        <v>77.666600000000003</v>
      </c>
      <c r="H20" s="24">
        <f>E20*G20</f>
        <v>4659.9960000000001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4659.9960000000001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4659.9960000000001</v>
      </c>
      <c r="E31" s="20">
        <f>D31-(D31*0.8)</f>
        <v>931.99919999999975</v>
      </c>
      <c r="G31" s="18" t="s">
        <v>17</v>
      </c>
      <c r="H31" s="19">
        <f>H27</f>
        <v>4659.9960000000001</v>
      </c>
      <c r="I31" s="19"/>
    </row>
    <row r="32" spans="1:9" x14ac:dyDescent="0.25">
      <c r="G32" t="s">
        <v>15</v>
      </c>
      <c r="H32" s="13">
        <f>E31</f>
        <v>931.99919999999975</v>
      </c>
      <c r="I32" s="13"/>
    </row>
    <row r="33" spans="1:9" x14ac:dyDescent="0.25">
      <c r="G33" s="18" t="s">
        <v>16</v>
      </c>
      <c r="H33" s="19">
        <f>H31+H32</f>
        <v>5591.9951999999994</v>
      </c>
      <c r="I33" s="19"/>
    </row>
    <row r="35" spans="1:9" x14ac:dyDescent="0.25">
      <c r="A35" t="s">
        <v>40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5591.9951999999994</v>
      </c>
      <c r="I36" s="19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A2CA-B40E-4D0C-AFF6-F958C0DB47C6}">
  <dimension ref="A6:I38"/>
  <sheetViews>
    <sheetView tabSelected="1" zoomScaleNormal="100" workbookViewId="0">
      <selection activeCell="E21" sqref="E21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46</v>
      </c>
    </row>
    <row r="7" spans="1:7" x14ac:dyDescent="0.25">
      <c r="G7" t="s">
        <v>43</v>
      </c>
    </row>
    <row r="8" spans="1:7" x14ac:dyDescent="0.25">
      <c r="G8" t="s">
        <v>44</v>
      </c>
    </row>
    <row r="12" spans="1:7" x14ac:dyDescent="0.25">
      <c r="A12" t="s">
        <v>3</v>
      </c>
    </row>
    <row r="14" spans="1:7" x14ac:dyDescent="0.25">
      <c r="A14" t="s">
        <v>45</v>
      </c>
    </row>
    <row r="17" spans="1:9" x14ac:dyDescent="0.25">
      <c r="A17" s="26" t="s">
        <v>6</v>
      </c>
      <c r="B17" s="27"/>
      <c r="C17" s="27"/>
      <c r="D17" s="28"/>
      <c r="E17" s="26" t="s">
        <v>37</v>
      </c>
      <c r="F17" s="28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9" t="s">
        <v>5</v>
      </c>
      <c r="B20" s="30"/>
      <c r="C20" s="30"/>
      <c r="D20" s="31"/>
      <c r="E20" s="32">
        <v>60</v>
      </c>
      <c r="F20" s="33"/>
      <c r="G20" s="25">
        <v>22.9583333</v>
      </c>
      <c r="H20" s="23">
        <f>E20*G20</f>
        <v>1377.499998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1377.499998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1377.499998</v>
      </c>
      <c r="E31" s="20">
        <f>D31-(D31*0.8)</f>
        <v>275.49999959999991</v>
      </c>
      <c r="G31" s="18" t="s">
        <v>17</v>
      </c>
      <c r="H31" s="19">
        <f>H27</f>
        <v>1377.499998</v>
      </c>
      <c r="I31" s="19"/>
    </row>
    <row r="32" spans="1:9" x14ac:dyDescent="0.25">
      <c r="G32" t="s">
        <v>15</v>
      </c>
      <c r="H32" s="13">
        <f>E31</f>
        <v>275.49999959999991</v>
      </c>
      <c r="I32" s="13"/>
    </row>
    <row r="33" spans="1:9" x14ac:dyDescent="0.25">
      <c r="G33" s="18" t="s">
        <v>16</v>
      </c>
      <c r="H33" s="19">
        <f>H31+H32</f>
        <v>1652.9999975999999</v>
      </c>
      <c r="I33" s="19"/>
    </row>
    <row r="35" spans="1:9" x14ac:dyDescent="0.25">
      <c r="A35" t="s">
        <v>47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1652.9999975999999</v>
      </c>
      <c r="I36" s="19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88BE-0833-4992-9AD6-FB3AFA906A35}">
  <dimension ref="A6:I38"/>
  <sheetViews>
    <sheetView zoomScaleNormal="100" workbookViewId="0">
      <selection activeCell="H16" sqref="H16"/>
    </sheetView>
  </sheetViews>
  <sheetFormatPr baseColWidth="10" defaultRowHeight="15" x14ac:dyDescent="0.25"/>
  <cols>
    <col min="3" max="3" width="9.28515625" customWidth="1"/>
    <col min="5" max="5" width="9.42578125" customWidth="1"/>
    <col min="6" max="6" width="6.28515625" customWidth="1"/>
    <col min="7" max="7" width="12.42578125" customWidth="1"/>
    <col min="8" max="8" width="10.85546875" customWidth="1"/>
    <col min="9" max="9" width="4.140625" customWidth="1"/>
  </cols>
  <sheetData>
    <row r="6" spans="1:7" x14ac:dyDescent="0.25">
      <c r="G6" t="s">
        <v>46</v>
      </c>
    </row>
    <row r="7" spans="1:7" x14ac:dyDescent="0.25">
      <c r="G7" t="s">
        <v>43</v>
      </c>
    </row>
    <row r="8" spans="1:7" x14ac:dyDescent="0.25">
      <c r="G8" t="s">
        <v>44</v>
      </c>
    </row>
    <row r="12" spans="1:7" x14ac:dyDescent="0.25">
      <c r="A12" t="s">
        <v>3</v>
      </c>
    </row>
    <row r="14" spans="1:7" x14ac:dyDescent="0.25">
      <c r="A14" t="s">
        <v>48</v>
      </c>
    </row>
    <row r="17" spans="1:9" x14ac:dyDescent="0.25">
      <c r="A17" s="26" t="s">
        <v>6</v>
      </c>
      <c r="B17" s="27"/>
      <c r="C17" s="27"/>
      <c r="D17" s="28"/>
      <c r="E17" s="26" t="s">
        <v>37</v>
      </c>
      <c r="F17" s="28"/>
      <c r="G17" s="22" t="s">
        <v>36</v>
      </c>
      <c r="H17" s="22" t="s">
        <v>39</v>
      </c>
      <c r="I17" s="12" t="s">
        <v>8</v>
      </c>
    </row>
    <row r="18" spans="1:9" x14ac:dyDescent="0.25">
      <c r="A18" s="2"/>
      <c r="B18" s="3"/>
      <c r="C18" s="3"/>
      <c r="D18" s="4"/>
      <c r="E18" s="2"/>
      <c r="F18" s="4"/>
      <c r="G18" s="4"/>
      <c r="H18" s="4"/>
      <c r="I18" s="14"/>
    </row>
    <row r="19" spans="1:9" x14ac:dyDescent="0.25">
      <c r="A19" s="5"/>
      <c r="D19" s="6"/>
      <c r="E19" s="5"/>
      <c r="F19" s="6"/>
      <c r="G19" s="6"/>
      <c r="H19" s="6"/>
      <c r="I19" s="15"/>
    </row>
    <row r="20" spans="1:9" x14ac:dyDescent="0.25">
      <c r="A20" s="29" t="s">
        <v>5</v>
      </c>
      <c r="B20" s="30"/>
      <c r="C20" s="30"/>
      <c r="D20" s="31"/>
      <c r="E20" s="32">
        <v>60</v>
      </c>
      <c r="F20" s="33"/>
      <c r="G20" s="25">
        <v>10.347166666</v>
      </c>
      <c r="H20" s="23">
        <f>E20*G20</f>
        <v>620.82999996000001</v>
      </c>
      <c r="I20" s="15" t="s">
        <v>9</v>
      </c>
    </row>
    <row r="21" spans="1:9" x14ac:dyDescent="0.25">
      <c r="A21" s="5"/>
      <c r="D21" s="6"/>
      <c r="E21" s="5"/>
      <c r="F21" s="6"/>
      <c r="G21" s="6" t="s">
        <v>38</v>
      </c>
      <c r="H21" s="6"/>
      <c r="I21" s="10"/>
    </row>
    <row r="22" spans="1:9" x14ac:dyDescent="0.25">
      <c r="A22" s="5"/>
      <c r="D22" s="6"/>
      <c r="E22" s="5"/>
      <c r="F22" s="6"/>
      <c r="G22" s="6"/>
      <c r="H22" s="6"/>
      <c r="I22" s="10"/>
    </row>
    <row r="23" spans="1:9" x14ac:dyDescent="0.25">
      <c r="A23" s="5"/>
      <c r="D23" s="6"/>
      <c r="E23" s="5"/>
      <c r="F23" s="6"/>
      <c r="G23" s="6"/>
      <c r="H23" s="6"/>
      <c r="I23" s="10"/>
    </row>
    <row r="24" spans="1:9" x14ac:dyDescent="0.25">
      <c r="A24" s="5"/>
      <c r="D24" s="6"/>
      <c r="E24" s="5"/>
      <c r="F24" s="6"/>
      <c r="G24" s="6"/>
      <c r="H24" s="6"/>
      <c r="I24" s="10"/>
    </row>
    <row r="25" spans="1:9" x14ac:dyDescent="0.25">
      <c r="A25" s="5"/>
      <c r="D25" s="6"/>
      <c r="E25" s="5"/>
      <c r="F25" s="6"/>
      <c r="G25" s="6"/>
      <c r="H25" s="6"/>
      <c r="I25" s="10"/>
    </row>
    <row r="26" spans="1:9" x14ac:dyDescent="0.25">
      <c r="A26" s="7"/>
      <c r="B26" s="8"/>
      <c r="C26" s="8"/>
      <c r="D26" s="9"/>
      <c r="E26" s="7"/>
      <c r="F26" s="9"/>
      <c r="G26" s="9"/>
      <c r="H26" s="9"/>
      <c r="I26" s="11"/>
    </row>
    <row r="27" spans="1:9" x14ac:dyDescent="0.25">
      <c r="F27" s="13"/>
      <c r="G27" s="13" t="s">
        <v>22</v>
      </c>
      <c r="H27" s="13">
        <f>H20</f>
        <v>620.82999996000001</v>
      </c>
      <c r="I27" s="13"/>
    </row>
    <row r="30" spans="1:9" x14ac:dyDescent="0.25">
      <c r="A30" s="1" t="s">
        <v>8</v>
      </c>
      <c r="B30" s="1" t="s">
        <v>10</v>
      </c>
      <c r="C30" s="1" t="s">
        <v>12</v>
      </c>
      <c r="D30" s="1" t="s">
        <v>13</v>
      </c>
      <c r="E30" s="1" t="s">
        <v>14</v>
      </c>
    </row>
    <row r="31" spans="1:9" x14ac:dyDescent="0.25">
      <c r="A31" s="1" t="s">
        <v>9</v>
      </c>
      <c r="B31" s="1" t="s">
        <v>11</v>
      </c>
      <c r="C31" s="1">
        <v>20</v>
      </c>
      <c r="D31" s="20">
        <f>H31</f>
        <v>620.82999996000001</v>
      </c>
      <c r="E31" s="20">
        <f>D31-(D31*0.8)</f>
        <v>124.16599999199997</v>
      </c>
      <c r="G31" s="18" t="s">
        <v>17</v>
      </c>
      <c r="H31" s="19">
        <f>H27</f>
        <v>620.82999996000001</v>
      </c>
      <c r="I31" s="19"/>
    </row>
    <row r="32" spans="1:9" x14ac:dyDescent="0.25">
      <c r="G32" t="s">
        <v>15</v>
      </c>
      <c r="H32" s="13">
        <f>E31</f>
        <v>124.16599999199997</v>
      </c>
      <c r="I32" s="13"/>
    </row>
    <row r="33" spans="1:9" x14ac:dyDescent="0.25">
      <c r="G33" s="18" t="s">
        <v>16</v>
      </c>
      <c r="H33" s="19">
        <f>H31+H32</f>
        <v>744.99599995199992</v>
      </c>
      <c r="I33" s="19"/>
    </row>
    <row r="35" spans="1:9" x14ac:dyDescent="0.25">
      <c r="A35" t="s">
        <v>47</v>
      </c>
    </row>
    <row r="36" spans="1:9" x14ac:dyDescent="0.25">
      <c r="A36" t="s">
        <v>30</v>
      </c>
      <c r="C36" t="s">
        <v>41</v>
      </c>
      <c r="G36" s="16" t="s">
        <v>18</v>
      </c>
      <c r="H36" s="17">
        <f>H33</f>
        <v>744.99599995199992</v>
      </c>
      <c r="I36" s="19"/>
    </row>
    <row r="38" spans="1:9" x14ac:dyDescent="0.25">
      <c r="A38" t="s">
        <v>21</v>
      </c>
    </row>
  </sheetData>
  <mergeCells count="4">
    <mergeCell ref="A17:D17"/>
    <mergeCell ref="E17:F17"/>
    <mergeCell ref="A20:D20"/>
    <mergeCell ref="E20:F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FALVO 1</vt:lpstr>
      <vt:lpstr>DR FALVO 2</vt:lpstr>
      <vt:lpstr>M SOTTIER</vt:lpstr>
      <vt:lpstr>M BOTTEMANNE AFG</vt:lpstr>
      <vt:lpstr>Feuil1</vt:lpstr>
      <vt:lpstr>M BOTTEMANNE FP</vt:lpstr>
      <vt:lpstr>LUCAS MARKARIAN</vt:lpstr>
      <vt:lpstr>LUCAS MARKARIAN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2026-05-05T07:30:27Z</cp:lastPrinted>
  <dcterms:created xsi:type="dcterms:W3CDTF">2025-02-17T09:14:07Z</dcterms:created>
  <dcterms:modified xsi:type="dcterms:W3CDTF">2026-05-05T08:18:14Z</dcterms:modified>
</cp:coreProperties>
</file>