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29040" windowHeight="16440" tabRatio="500" activeTab="2"/>
  </bookViews>
  <sheets>
    <sheet name="af perso vignoble" sheetId="2" r:id="rId1"/>
    <sheet name="vignobles  francois perso" sheetId="4" r:id="rId2"/>
    <sheet name="communaute vignes biens" sheetId="3" r:id="rId3"/>
  </sheets>
  <calcPr calcId="14562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2" i="2" l="1"/>
  <c r="C16" i="2"/>
  <c r="A23" i="3"/>
  <c r="K10" i="4"/>
  <c r="J28" i="2"/>
  <c r="J35" i="2"/>
  <c r="J36" i="2"/>
  <c r="F6" i="2"/>
  <c r="F7" i="2"/>
  <c r="F8" i="2"/>
  <c r="F9" i="2"/>
  <c r="D10" i="2"/>
  <c r="C10" i="2"/>
  <c r="D16" i="2"/>
  <c r="H28" i="2"/>
  <c r="F24" i="2"/>
  <c r="F19" i="2"/>
  <c r="F18" i="2"/>
  <c r="F15" i="2"/>
  <c r="F14" i="2"/>
  <c r="F13" i="2"/>
  <c r="F12" i="2"/>
</calcChain>
</file>

<file path=xl/sharedStrings.xml><?xml version="1.0" encoding="utf-8"?>
<sst xmlns="http://schemas.openxmlformats.org/spreadsheetml/2006/main" count="240" uniqueCount="180">
  <si>
    <t>APPELLLATIONS</t>
    <phoneticPr fontId="1" type="noConversion"/>
  </si>
  <si>
    <t>SURFACE</t>
    <phoneticPr fontId="1" type="noConversion"/>
  </si>
  <si>
    <t>VALORISEE</t>
    <phoneticPr fontId="1" type="noConversion"/>
  </si>
  <si>
    <t>A L OUVREE</t>
    <phoneticPr fontId="1" type="noConversion"/>
  </si>
  <si>
    <t xml:space="preserve"> EN NOV 2011</t>
    <phoneticPr fontId="1" type="noConversion"/>
  </si>
  <si>
    <t>RICHEBOURG</t>
    <phoneticPr fontId="1" type="noConversion"/>
  </si>
  <si>
    <t>AF EXPLOIT</t>
    <phoneticPr fontId="1" type="noConversion"/>
  </si>
  <si>
    <t>CONVERSION</t>
    <phoneticPr fontId="1" type="noConversion"/>
  </si>
  <si>
    <t>EN OUVREE</t>
    <phoneticPr fontId="1" type="noConversion"/>
  </si>
  <si>
    <t>VALEUR</t>
    <phoneticPr fontId="1" type="noConversion"/>
  </si>
  <si>
    <t>EXPLOITEE</t>
    <phoneticPr fontId="1" type="noConversion"/>
  </si>
  <si>
    <t>PAR AF</t>
    <phoneticPr fontId="1" type="noConversion"/>
  </si>
  <si>
    <t>CHAMBOLLE</t>
    <phoneticPr fontId="1" type="noConversion"/>
  </si>
  <si>
    <t>VOSNE REAS</t>
    <phoneticPr fontId="1" type="noConversion"/>
  </si>
  <si>
    <t>HAUTES COTES</t>
    <phoneticPr fontId="1" type="noConversion"/>
  </si>
  <si>
    <t>AC45</t>
  </si>
  <si>
    <t>AL68</t>
  </si>
  <si>
    <t>AL88</t>
  </si>
  <si>
    <t xml:space="preserve">REDUITE APRES </t>
  </si>
  <si>
    <t>CALCUL  NOTAIRE</t>
  </si>
  <si>
    <t>AL134</t>
  </si>
  <si>
    <t>AK113</t>
  </si>
  <si>
    <t>AK114</t>
  </si>
  <si>
    <t>AN 239</t>
  </si>
  <si>
    <t>an243</t>
  </si>
  <si>
    <t>zd468</t>
  </si>
  <si>
    <t>an245</t>
  </si>
  <si>
    <t>valorisee</t>
  </si>
  <si>
    <t>pleine propri</t>
  </si>
  <si>
    <t>si</t>
  </si>
  <si>
    <t>libre</t>
  </si>
  <si>
    <t>fremieres</t>
  </si>
  <si>
    <t>derriere four</t>
  </si>
  <si>
    <t>pas de chat</t>
  </si>
  <si>
    <t>fouchere</t>
  </si>
  <si>
    <t>an237</t>
  </si>
  <si>
    <t>puis -30 %</t>
  </si>
  <si>
    <t>num lot</t>
  </si>
  <si>
    <t>lot1 gfa</t>
  </si>
  <si>
    <t>lot2 gfa</t>
  </si>
  <si>
    <t>lot3 gfa</t>
  </si>
  <si>
    <t>lot8 gfa</t>
  </si>
  <si>
    <t>lot21 gfa</t>
  </si>
  <si>
    <t>lot24 gfa</t>
  </si>
  <si>
    <t>article 10 indiv</t>
  </si>
  <si>
    <t>ARTI 1 IND</t>
  </si>
  <si>
    <t>ARTI 12 INDI</t>
  </si>
  <si>
    <t>EX ZD 128</t>
  </si>
  <si>
    <t>AK 331</t>
  </si>
  <si>
    <t>AK 332</t>
  </si>
  <si>
    <t>lot 30  INDI</t>
  </si>
  <si>
    <t>AF PERD</t>
  </si>
  <si>
    <t>LOT 28 GFA</t>
  </si>
  <si>
    <t>LOT 29 GFA</t>
  </si>
  <si>
    <t>0,1280 DE RICH</t>
  </si>
  <si>
    <t>20% de ma parc</t>
  </si>
  <si>
    <t>clos fontaine</t>
  </si>
  <si>
    <t>chambolle</t>
  </si>
  <si>
    <r>
      <t xml:space="preserve">lot4 gfa   </t>
    </r>
    <r>
      <rPr>
        <b/>
        <sz val="10"/>
        <rFont val="Verdana"/>
        <family val="2"/>
      </rPr>
      <t>pp</t>
    </r>
  </si>
  <si>
    <r>
      <t xml:space="preserve">lot27gfa   </t>
    </r>
    <r>
      <rPr>
        <b/>
        <sz val="10"/>
        <rFont val="Verdana"/>
        <family val="2"/>
      </rPr>
      <t>PP</t>
    </r>
  </si>
  <si>
    <t>VOSNE MAIZIERES</t>
  </si>
  <si>
    <t>POMMARD CHANLINS</t>
  </si>
  <si>
    <t>35000 OUVREE</t>
  </si>
  <si>
    <t>valeur totale reduite af</t>
  </si>
  <si>
    <t>qu il faut</t>
  </si>
  <si>
    <t>ajouter</t>
  </si>
  <si>
    <t>af   avait</t>
  </si>
  <si>
    <t>sur</t>
  </si>
  <si>
    <t>son</t>
  </si>
  <si>
    <t>exploit</t>
  </si>
  <si>
    <t>actuelle  et</t>
  </si>
  <si>
    <t>et</t>
  </si>
  <si>
    <t xml:space="preserve">12 ares +35,90 +       5 ares 80 </t>
  </si>
  <si>
    <t>bourgogne</t>
  </si>
  <si>
    <t>savigny 1er cru le clos des guettes</t>
  </si>
  <si>
    <t>champ olivier</t>
  </si>
  <si>
    <t>C420</t>
  </si>
  <si>
    <t>C421</t>
  </si>
  <si>
    <t>C578</t>
  </si>
  <si>
    <t>LA CABASSOLE</t>
  </si>
  <si>
    <t>BLT 25,10,2011</t>
  </si>
  <si>
    <t>200 E FERMAGE</t>
  </si>
  <si>
    <t>CUVERIE BEAUNE</t>
  </si>
  <si>
    <t>AL37</t>
  </si>
  <si>
    <t xml:space="preserve"> VARIABLE SELON INDICE OLIVE HUILE</t>
  </si>
  <si>
    <t>RENOUVEL PAR 9 ANS</t>
  </si>
  <si>
    <t>DU 1ER DEC 06 AU 30 NOV 2015</t>
  </si>
  <si>
    <t>FERMAGE 15 000 EUROS ACTUALISABLE</t>
  </si>
  <si>
    <t>BUREAUX POMMARD</t>
  </si>
  <si>
    <t>BE num 434</t>
  </si>
  <si>
    <t>BAIL A 9ANS DU</t>
  </si>
  <si>
    <t>1ER AOUT 2007 AU</t>
  </si>
  <si>
    <t>8400 EUROS PAR AN</t>
  </si>
  <si>
    <t>INDEXE COUT CONSTR</t>
  </si>
  <si>
    <t>INDICE REF 1ER TER 07</t>
  </si>
  <si>
    <t>BAIL COMMERCIAL A SARL FPARENT</t>
  </si>
  <si>
    <t>POUR 9 ANS DI 1ER AOUT 07 AU 31 JUILLET 2016</t>
  </si>
  <si>
    <t>15,12,2008 POUR 3600 EUROS PAR AN</t>
  </si>
  <si>
    <t>SELON INDCE SONSTRUCTION AU 1ER TER 2007</t>
  </si>
  <si>
    <t>al num 38</t>
  </si>
  <si>
    <t>14 bis rue p j</t>
  </si>
  <si>
    <t xml:space="preserve">16 rue p j </t>
  </si>
  <si>
    <t xml:space="preserve">cave et </t>
  </si>
  <si>
    <t xml:space="preserve">cuverie </t>
  </si>
  <si>
    <t xml:space="preserve">BE 434  </t>
  </si>
  <si>
    <r>
      <rPr>
        <b/>
        <sz val="9"/>
        <rFont val="Verdana"/>
        <family val="2"/>
      </rPr>
      <t>dans</t>
    </r>
    <r>
      <rPr>
        <b/>
        <sz val="14"/>
        <rFont val="Verdana"/>
        <family val="2"/>
      </rPr>
      <t xml:space="preserve"> </t>
    </r>
    <r>
      <rPr>
        <b/>
        <sz val="8"/>
        <rFont val="Verdana"/>
        <family val="2"/>
      </rPr>
      <t xml:space="preserve">ensemble village POUR SURFACE 483,47 </t>
    </r>
  </si>
  <si>
    <t>AVEC PERTE JOUISSANCE DE 10 ANS DE 26,07,2007 AU 27 07 2017</t>
  </si>
  <si>
    <t>MAISON GAUDILLAT</t>
  </si>
  <si>
    <t xml:space="preserve">AL 39 </t>
  </si>
  <si>
    <t>BLT 21,12,2004</t>
  </si>
  <si>
    <t>VIGNE CAMARET</t>
  </si>
  <si>
    <t>ACHAT 26,10,2004</t>
  </si>
  <si>
    <t>C424</t>
  </si>
  <si>
    <t>C425</t>
  </si>
  <si>
    <t>C426</t>
  </si>
  <si>
    <t>C579</t>
  </si>
  <si>
    <t>SOUS BAIL TERME AU GAEC ST FRANCIS XAVIER</t>
  </si>
  <si>
    <t xml:space="preserve">POUR 18 ANS DU 1ER JANVIER 1990 </t>
  </si>
  <si>
    <t>GAEC RECONNAIT AVOIR ÉTÉ AVISE PAR COURRIER</t>
  </si>
  <si>
    <t xml:space="preserve"> DU 11 OCTOBRE 2004E</t>
  </si>
  <si>
    <t>MAISON TROISGROS</t>
  </si>
  <si>
    <t>EX PROP CHANLIAUD</t>
  </si>
  <si>
    <t>PROPRIETE CHABERT</t>
  </si>
  <si>
    <t>MAISON CAMARET</t>
  </si>
  <si>
    <t>C422</t>
  </si>
  <si>
    <t>ACHAT 24 DEC 2002</t>
  </si>
  <si>
    <t>ACHAT 14 SEPT 2004</t>
  </si>
  <si>
    <t>BI NUM 110</t>
  </si>
  <si>
    <t>POUR 118 790 EUROS</t>
  </si>
  <si>
    <t>MAISON TROIGROS</t>
  </si>
  <si>
    <t>ACHAT 16 MAI 2002</t>
  </si>
  <si>
    <t>AL 38</t>
  </si>
  <si>
    <t>14 RUE PIERRE JOIGNEAUX</t>
  </si>
  <si>
    <t>ACHAT 16 SEPT 1999 POUR 61 000 FRANCS</t>
  </si>
  <si>
    <t>AO NUM 116</t>
  </si>
  <si>
    <t>CRENILLES</t>
  </si>
  <si>
    <t>VIOLAND</t>
  </si>
  <si>
    <t>AE 38</t>
  </si>
  <si>
    <r>
      <t xml:space="preserve">ACHAT  24 JANVIER 1996 POUR </t>
    </r>
    <r>
      <rPr>
        <b/>
        <i/>
        <sz val="10"/>
        <color rgb="FFFF0000"/>
        <rFont val="Verdana"/>
        <family val="2"/>
      </rPr>
      <t>709 830 FRANCS</t>
    </r>
  </si>
  <si>
    <t>CAVE ACHAT  LE 3 FEVRIER 1998 POUR 750 000 FRANCS</t>
  </si>
  <si>
    <t>AC 25</t>
  </si>
  <si>
    <t>AHO NUM 28</t>
  </si>
  <si>
    <t>MONTPOULAIN</t>
  </si>
  <si>
    <t>VOLNAY</t>
  </si>
  <si>
    <t>POMMARD</t>
  </si>
  <si>
    <t>DECHAUME</t>
  </si>
  <si>
    <t>ACHAT 2 AVRIL 1987 POUR 31 233 FRANCS</t>
  </si>
  <si>
    <t>DEVIENT     4   APPART   LOFT</t>
  </si>
  <si>
    <t>QUI EST DE 1385 EUROS</t>
  </si>
  <si>
    <t xml:space="preserve"> ET  avenant BLT 17 MARS 1998</t>
  </si>
  <si>
    <t>ACHAT 28 DEC 2005    EN EUROS  POUR 130 000 EUROS</t>
  </si>
  <si>
    <t>ET LOCAL DEGUSTATION</t>
  </si>
  <si>
    <t>ACHAT BUREAUX</t>
  </si>
  <si>
    <t>SUR VTE JABOULET</t>
  </si>
  <si>
    <t>EN OCTOBRE 1982</t>
  </si>
  <si>
    <t>ACHAT MAISON JABOULET JARDIN MAISON</t>
  </si>
  <si>
    <t>ACHAT EN OCTOBRE 1982 POUR 650 000 FRANCS</t>
  </si>
  <si>
    <t>CAVEAU</t>
  </si>
  <si>
    <t>CHIFFRER SES PARTS DE STE DANS GFA PARENT</t>
  </si>
  <si>
    <t>CE QUI RESTE APRES DONATION  DE JUIN 2012 AUX ENFANTS</t>
  </si>
  <si>
    <t>SUITE</t>
  </si>
  <si>
    <t>PARTAGE DU GFA</t>
  </si>
  <si>
    <t>ET DE L indivision</t>
  </si>
  <si>
    <t>jean GROS</t>
  </si>
  <si>
    <t>decembre 2011</t>
  </si>
  <si>
    <t>acte octobre 1982</t>
  </si>
  <si>
    <t>dans BLT</t>
  </si>
  <si>
    <t>DONT</t>
  </si>
  <si>
    <t xml:space="preserve">    </t>
  </si>
  <si>
    <t>12 ARES 80</t>
  </si>
  <si>
    <t>DU A BERNARD</t>
  </si>
  <si>
    <t>SUR 60 ARES</t>
  </si>
  <si>
    <t>LOCAL A PALETTE</t>
  </si>
  <si>
    <t>ACHAT LE 26 JUILLET 2007 POUR  110 000 EUROS  travaux toit en suivant</t>
  </si>
  <si>
    <t>et Commune             0 HA 03 73</t>
  </si>
  <si>
    <t>SOIT CVI POUR           1 HA 62 58</t>
  </si>
  <si>
    <t>CVI  2 HA 9224</t>
  </si>
  <si>
    <t>CVI 0 HA 9335</t>
  </si>
  <si>
    <r>
      <t xml:space="preserve">SOIT CVI POUR           </t>
    </r>
    <r>
      <rPr>
        <sz val="14"/>
        <rFont val="Verdana"/>
        <family val="2"/>
      </rPr>
      <t>3 HA 85 59</t>
    </r>
  </si>
  <si>
    <t>SURFACE TOTALE POUR 4 HA 23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</si>
</sst>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0"/>
    <numFmt numFmtId="165" formatCode="_-* #,##0.0\ _€_-;\-* #,##0.0\ _€_-;_-* &quot;-&quot;??\ _€_-;_-@_-"/>
  </numFmts>
  <fonts count="41" x14ac:knownFonts="1">
    <font>
      <sz val="10"/>
      <name val="Verdana"/>
    </font>
    <font>
      <sz val="8"/>
      <name val="Verdana"/>
      <family val="2"/>
    </font>
    <font>
      <sz val="14"/>
      <name val="Verdana"/>
      <family val="2"/>
    </font>
    <font>
      <sz val="10"/>
      <color rgb="FF0070C0"/>
      <name val="Verdana"/>
      <family val="2"/>
    </font>
    <font>
      <sz val="14"/>
      <color rgb="FF0070C0"/>
      <name val="Verdana"/>
      <family val="2"/>
    </font>
    <font>
      <sz val="10"/>
      <name val="Verdana"/>
      <family val="2"/>
    </font>
    <font>
      <sz val="14"/>
      <color rgb="FFFF0000"/>
      <name val="Verdana"/>
      <family val="2"/>
    </font>
    <font>
      <sz val="10"/>
      <name val="Verdana"/>
      <family val="2"/>
    </font>
    <font>
      <i/>
      <sz val="12"/>
      <name val="Verdana"/>
      <family val="2"/>
    </font>
    <font>
      <sz val="10"/>
      <color rgb="FFFF0000"/>
      <name val="Verdana"/>
      <family val="2"/>
    </font>
    <font>
      <b/>
      <sz val="14"/>
      <color rgb="FFFF0000"/>
      <name val="Verdana"/>
      <family val="2"/>
    </font>
    <font>
      <b/>
      <sz val="14"/>
      <color rgb="FF0070C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0"/>
      <color theme="7"/>
      <name val="Verdana"/>
      <family val="2"/>
    </font>
    <font>
      <sz val="14"/>
      <color theme="7"/>
      <name val="Verdana"/>
      <family val="2"/>
    </font>
    <font>
      <b/>
      <sz val="14"/>
      <color theme="7"/>
      <name val="Verdana"/>
      <family val="2"/>
    </font>
    <font>
      <b/>
      <sz val="14"/>
      <color rgb="FF00B050"/>
      <name val="Verdana"/>
      <family val="2"/>
    </font>
    <font>
      <b/>
      <sz val="10"/>
      <color rgb="FF00B050"/>
      <name val="Verdana"/>
      <family val="2"/>
    </font>
    <font>
      <b/>
      <sz val="10"/>
      <color rgb="FF0070C0"/>
      <name val="Verdana"/>
      <family val="2"/>
    </font>
    <font>
      <sz val="10"/>
      <color rgb="FFA9ECF3"/>
      <name val="Verdana"/>
      <family val="2"/>
    </font>
    <font>
      <sz val="14"/>
      <name val="Verdana"/>
      <family val="2"/>
    </font>
    <font>
      <b/>
      <i/>
      <sz val="14"/>
      <name val="Verdana"/>
      <family val="2"/>
    </font>
    <font>
      <sz val="12"/>
      <name val="Verdana"/>
      <family val="2"/>
    </font>
    <font>
      <sz val="12"/>
      <color rgb="FF0070C0"/>
      <name val="Verdana"/>
      <family val="2"/>
    </font>
    <font>
      <sz val="9"/>
      <name val="Verdana"/>
      <family val="2"/>
    </font>
    <font>
      <b/>
      <sz val="10"/>
      <color rgb="FFFF0000"/>
      <name val="Verdana"/>
      <family val="2"/>
    </font>
    <font>
      <sz val="8"/>
      <name val="Verdana"/>
      <family val="2"/>
    </font>
    <font>
      <sz val="11"/>
      <name val="Verdana"/>
      <family val="2"/>
    </font>
    <font>
      <sz val="16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i/>
      <sz val="10"/>
      <color rgb="FFFF0000"/>
      <name val="Verdana"/>
      <family val="2"/>
    </font>
    <font>
      <b/>
      <i/>
      <sz val="10"/>
      <color rgb="FFFF0000"/>
      <name val="Verdana"/>
      <family val="2"/>
    </font>
    <font>
      <sz val="11"/>
      <color rgb="FF0070C0"/>
      <name val="Verdana"/>
      <family val="2"/>
    </font>
    <font>
      <i/>
      <sz val="10"/>
      <name val="Verdana"/>
      <family val="2"/>
    </font>
    <font>
      <sz val="12"/>
      <color rgb="FF6600CC"/>
      <name val="Verdana"/>
      <family val="2"/>
    </font>
    <font>
      <sz val="10"/>
      <color rgb="FF6600CC"/>
      <name val="Verdana"/>
      <family val="2"/>
    </font>
    <font>
      <b/>
      <sz val="10"/>
      <color rgb="FF6600CC"/>
      <name val="Verdana"/>
      <family val="2"/>
    </font>
    <font>
      <b/>
      <sz val="8"/>
      <color rgb="FF0070C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9EC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3" fillId="2" borderId="1" xfId="0" applyFont="1" applyFill="1" applyBorder="1"/>
    <xf numFmtId="0" fontId="4" fillId="2" borderId="1" xfId="0" applyFont="1" applyFill="1" applyBorder="1"/>
    <xf numFmtId="2" fontId="4" fillId="2" borderId="1" xfId="0" applyNumberFormat="1" applyFont="1" applyFill="1" applyBorder="1"/>
    <xf numFmtId="3" fontId="4" fillId="2" borderId="1" xfId="0" applyNumberFormat="1" applyFont="1" applyFill="1" applyBorder="1"/>
    <xf numFmtId="43" fontId="4" fillId="2" borderId="1" xfId="1" applyFont="1" applyFill="1" applyBorder="1"/>
    <xf numFmtId="4" fontId="6" fillId="2" borderId="1" xfId="0" applyNumberFormat="1" applyFont="1" applyFill="1" applyBorder="1"/>
    <xf numFmtId="0" fontId="8" fillId="0" borderId="1" xfId="0" applyFont="1" applyBorder="1"/>
    <xf numFmtId="0" fontId="7" fillId="0" borderId="1" xfId="0" applyFont="1" applyBorder="1"/>
    <xf numFmtId="0" fontId="6" fillId="2" borderId="1" xfId="0" applyFont="1" applyFill="1" applyBorder="1"/>
    <xf numFmtId="0" fontId="9" fillId="0" borderId="1" xfId="0" applyFont="1" applyBorder="1" applyAlignment="1">
      <alignment horizontal="center"/>
    </xf>
    <xf numFmtId="0" fontId="7" fillId="3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2" fontId="2" fillId="0" borderId="1" xfId="0" applyNumberFormat="1" applyFont="1" applyFill="1" applyBorder="1"/>
    <xf numFmtId="3" fontId="2" fillId="0" borderId="1" xfId="0" applyNumberFormat="1" applyFont="1" applyFill="1" applyBorder="1"/>
    <xf numFmtId="0" fontId="0" fillId="4" borderId="1" xfId="0" applyFill="1" applyBorder="1"/>
    <xf numFmtId="0" fontId="7" fillId="4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2" fontId="2" fillId="4" borderId="1" xfId="0" applyNumberFormat="1" applyFont="1" applyFill="1" applyBorder="1"/>
    <xf numFmtId="3" fontId="2" fillId="4" borderId="1" xfId="0" applyNumberFormat="1" applyFont="1" applyFill="1" applyBorder="1"/>
    <xf numFmtId="164" fontId="4" fillId="2" borderId="1" xfId="0" applyNumberFormat="1" applyFont="1" applyFill="1" applyBorder="1"/>
    <xf numFmtId="4" fontId="6" fillId="3" borderId="1" xfId="0" applyNumberFormat="1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43" fontId="4" fillId="0" borderId="1" xfId="1" applyFont="1" applyFill="1" applyBorder="1"/>
    <xf numFmtId="0" fontId="0" fillId="0" borderId="2" xfId="0" applyBorder="1"/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Border="1"/>
    <xf numFmtId="0" fontId="10" fillId="2" borderId="1" xfId="0" applyFont="1" applyFill="1" applyBorder="1"/>
    <xf numFmtId="0" fontId="11" fillId="2" borderId="1" xfId="0" applyFont="1" applyFill="1" applyBorder="1"/>
    <xf numFmtId="164" fontId="12" fillId="4" borderId="1" xfId="0" applyNumberFormat="1" applyFont="1" applyFill="1" applyBorder="1"/>
    <xf numFmtId="0" fontId="12" fillId="4" borderId="1" xfId="0" applyFont="1" applyFill="1" applyBorder="1"/>
    <xf numFmtId="0" fontId="14" fillId="4" borderId="1" xfId="0" applyFont="1" applyFill="1" applyBorder="1"/>
    <xf numFmtId="4" fontId="16" fillId="0" borderId="1" xfId="0" applyNumberFormat="1" applyFont="1" applyBorder="1"/>
    <xf numFmtId="0" fontId="15" fillId="4" borderId="1" xfId="0" applyFont="1" applyFill="1" applyBorder="1"/>
    <xf numFmtId="0" fontId="17" fillId="4" borderId="1" xfId="0" applyFont="1" applyFill="1" applyBorder="1"/>
    <xf numFmtId="4" fontId="17" fillId="0" borderId="1" xfId="0" applyNumberFormat="1" applyFont="1" applyBorder="1"/>
    <xf numFmtId="0" fontId="18" fillId="4" borderId="1" xfId="0" applyFont="1" applyFill="1" applyBorder="1"/>
    <xf numFmtId="0" fontId="7" fillId="0" borderId="0" xfId="0" applyFont="1"/>
    <xf numFmtId="0" fontId="10" fillId="4" borderId="1" xfId="0" applyFont="1" applyFill="1" applyBorder="1"/>
    <xf numFmtId="0" fontId="19" fillId="2" borderId="1" xfId="0" applyFont="1" applyFill="1" applyBorder="1"/>
    <xf numFmtId="164" fontId="3" fillId="2" borderId="1" xfId="0" applyNumberFormat="1" applyFont="1" applyFill="1" applyBorder="1"/>
    <xf numFmtId="0" fontId="20" fillId="4" borderId="1" xfId="0" applyFont="1" applyFill="1" applyBorder="1"/>
    <xf numFmtId="4" fontId="2" fillId="4" borderId="1" xfId="0" applyNumberFormat="1" applyFont="1" applyFill="1" applyBorder="1"/>
    <xf numFmtId="0" fontId="21" fillId="4" borderId="1" xfId="0" applyFont="1" applyFill="1" applyBorder="1"/>
    <xf numFmtId="2" fontId="21" fillId="4" borderId="1" xfId="0" applyNumberFormat="1" applyFont="1" applyFill="1" applyBorder="1"/>
    <xf numFmtId="3" fontId="21" fillId="4" borderId="1" xfId="0" applyNumberFormat="1" applyFont="1" applyFill="1" applyBorder="1"/>
    <xf numFmtId="0" fontId="22" fillId="4" borderId="1" xfId="0" applyFont="1" applyFill="1" applyBorder="1"/>
    <xf numFmtId="4" fontId="21" fillId="4" borderId="1" xfId="0" applyNumberFormat="1" applyFont="1" applyFill="1" applyBorder="1"/>
    <xf numFmtId="164" fontId="26" fillId="3" borderId="1" xfId="0" applyNumberFormat="1" applyFont="1" applyFill="1" applyBorder="1"/>
    <xf numFmtId="0" fontId="25" fillId="0" borderId="1" xfId="0" applyFont="1" applyBorder="1"/>
    <xf numFmtId="0" fontId="21" fillId="0" borderId="1" xfId="0" applyFont="1" applyBorder="1"/>
    <xf numFmtId="4" fontId="21" fillId="0" borderId="1" xfId="0" applyNumberFormat="1" applyFont="1" applyBorder="1"/>
    <xf numFmtId="43" fontId="21" fillId="0" borderId="1" xfId="1" applyFont="1" applyBorder="1"/>
    <xf numFmtId="43" fontId="21" fillId="0" borderId="0" xfId="1" applyFont="1" applyBorder="1"/>
    <xf numFmtId="0" fontId="21" fillId="0" borderId="0" xfId="0" applyFont="1" applyBorder="1"/>
    <xf numFmtId="4" fontId="21" fillId="0" borderId="0" xfId="0" applyNumberFormat="1" applyFont="1" applyBorder="1"/>
    <xf numFmtId="0" fontId="9" fillId="3" borderId="1" xfId="0" applyFont="1" applyFill="1" applyBorder="1"/>
    <xf numFmtId="0" fontId="26" fillId="3" borderId="1" xfId="0" applyFont="1" applyFill="1" applyBorder="1"/>
    <xf numFmtId="0" fontId="23" fillId="0" borderId="1" xfId="0" applyFont="1" applyBorder="1"/>
    <xf numFmtId="0" fontId="27" fillId="0" borderId="1" xfId="0" applyFont="1" applyBorder="1"/>
    <xf numFmtId="0" fontId="7" fillId="0" borderId="1" xfId="0" applyFont="1" applyBorder="1" applyAlignment="1">
      <alignment horizontal="center"/>
    </xf>
    <xf numFmtId="43" fontId="26" fillId="0" borderId="1" xfId="1" applyFont="1" applyBorder="1"/>
    <xf numFmtId="4" fontId="29" fillId="0" borderId="1" xfId="0" applyNumberFormat="1" applyFont="1" applyBorder="1"/>
    <xf numFmtId="0" fontId="9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5" fontId="0" fillId="0" borderId="0" xfId="0" applyNumberFormat="1"/>
    <xf numFmtId="0" fontId="12" fillId="4" borderId="1" xfId="0" applyFont="1" applyFill="1" applyBorder="1" applyAlignment="1">
      <alignment wrapText="1"/>
    </xf>
    <xf numFmtId="43" fontId="6" fillId="4" borderId="1" xfId="1" applyFont="1" applyFill="1" applyBorder="1"/>
    <xf numFmtId="165" fontId="4" fillId="2" borderId="1" xfId="1" applyNumberFormat="1" applyFont="1" applyFill="1" applyBorder="1"/>
    <xf numFmtId="0" fontId="12" fillId="0" borderId="1" xfId="0" applyFont="1" applyFill="1" applyBorder="1"/>
    <xf numFmtId="0" fontId="10" fillId="0" borderId="1" xfId="0" applyFont="1" applyFill="1" applyBorder="1"/>
    <xf numFmtId="0" fontId="33" fillId="0" borderId="0" xfId="0" applyFont="1"/>
    <xf numFmtId="0" fontId="24" fillId="0" borderId="1" xfId="0" applyFont="1" applyBorder="1"/>
    <xf numFmtId="0" fontId="34" fillId="0" borderId="1" xfId="0" applyFont="1" applyBorder="1"/>
    <xf numFmtId="0" fontId="0" fillId="0" borderId="3" xfId="0" applyBorder="1"/>
    <xf numFmtId="4" fontId="2" fillId="4" borderId="3" xfId="0" applyNumberFormat="1" applyFont="1" applyFill="1" applyBorder="1"/>
    <xf numFmtId="4" fontId="6" fillId="3" borderId="3" xfId="0" applyNumberFormat="1" applyFont="1" applyFill="1" applyBorder="1"/>
    <xf numFmtId="4" fontId="6" fillId="2" borderId="3" xfId="0" applyNumberFormat="1" applyFont="1" applyFill="1" applyBorder="1"/>
    <xf numFmtId="4" fontId="2" fillId="0" borderId="3" xfId="0" applyNumberFormat="1" applyFont="1" applyBorder="1"/>
    <xf numFmtId="4" fontId="2" fillId="0" borderId="3" xfId="0" applyNumberFormat="1" applyFont="1" applyFill="1" applyBorder="1"/>
    <xf numFmtId="4" fontId="16" fillId="0" borderId="3" xfId="0" applyNumberFormat="1" applyFont="1" applyBorder="1"/>
    <xf numFmtId="4" fontId="17" fillId="0" borderId="3" xfId="0" applyNumberFormat="1" applyFont="1" applyBorder="1"/>
    <xf numFmtId="4" fontId="21" fillId="4" borderId="3" xfId="0" applyNumberFormat="1" applyFont="1" applyFill="1" applyBorder="1"/>
    <xf numFmtId="4" fontId="21" fillId="0" borderId="3" xfId="0" applyNumberFormat="1" applyFont="1" applyBorder="1"/>
    <xf numFmtId="0" fontId="32" fillId="0" borderId="1" xfId="0" applyFont="1" applyBorder="1"/>
    <xf numFmtId="0" fontId="33" fillId="0" borderId="1" xfId="0" applyFont="1" applyBorder="1"/>
    <xf numFmtId="0" fontId="26" fillId="0" borderId="4" xfId="0" applyFont="1" applyFill="1" applyBorder="1"/>
    <xf numFmtId="0" fontId="9" fillId="0" borderId="4" xfId="0" applyFont="1" applyFill="1" applyBorder="1"/>
    <xf numFmtId="164" fontId="26" fillId="0" borderId="4" xfId="0" applyNumberFormat="1" applyFont="1" applyFill="1" applyBorder="1"/>
    <xf numFmtId="0" fontId="0" fillId="0" borderId="4" xfId="0" applyBorder="1"/>
    <xf numFmtId="0" fontId="9" fillId="0" borderId="0" xfId="0" applyFont="1" applyFill="1" applyBorder="1"/>
    <xf numFmtId="164" fontId="26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9" fontId="0" fillId="0" borderId="0" xfId="0" applyNumberFormat="1" applyBorder="1"/>
    <xf numFmtId="0" fontId="23" fillId="0" borderId="0" xfId="0" applyFont="1" applyBorder="1"/>
    <xf numFmtId="0" fontId="28" fillId="0" borderId="0" xfId="0" applyFont="1" applyBorder="1"/>
    <xf numFmtId="0" fontId="7" fillId="0" borderId="0" xfId="0" applyFont="1" applyBorder="1" applyAlignment="1">
      <alignment horizontal="center"/>
    </xf>
    <xf numFmtId="43" fontId="26" fillId="0" borderId="0" xfId="1" applyFont="1" applyBorder="1"/>
    <xf numFmtId="0" fontId="25" fillId="0" borderId="0" xfId="0" applyFont="1" applyBorder="1"/>
    <xf numFmtId="4" fontId="29" fillId="0" borderId="0" xfId="0" applyNumberFormat="1" applyFont="1" applyBorder="1"/>
    <xf numFmtId="0" fontId="35" fillId="0" borderId="4" xfId="0" applyFont="1" applyFill="1" applyBorder="1"/>
    <xf numFmtId="0" fontId="8" fillId="0" borderId="2" xfId="0" applyFont="1" applyBorder="1"/>
    <xf numFmtId="0" fontId="26" fillId="0" borderId="0" xfId="0" applyFont="1" applyFill="1" applyBorder="1"/>
    <xf numFmtId="9" fontId="0" fillId="0" borderId="0" xfId="0" applyNumberFormat="1" applyFill="1" applyBorder="1"/>
    <xf numFmtId="0" fontId="23" fillId="0" borderId="0" xfId="0" applyFont="1" applyFill="1" applyBorder="1"/>
    <xf numFmtId="0" fontId="28" fillId="0" borderId="0" xfId="0" applyFont="1" applyFill="1" applyBorder="1"/>
    <xf numFmtId="0" fontId="7" fillId="0" borderId="0" xfId="0" applyFont="1" applyFill="1" applyBorder="1" applyAlignment="1">
      <alignment horizontal="center"/>
    </xf>
    <xf numFmtId="43" fontId="26" fillId="0" borderId="0" xfId="1" applyFont="1" applyFill="1" applyBorder="1"/>
    <xf numFmtId="0" fontId="25" fillId="0" borderId="0" xfId="0" applyFont="1" applyFill="1" applyBorder="1"/>
    <xf numFmtId="4" fontId="29" fillId="0" borderId="0" xfId="0" applyNumberFormat="1" applyFont="1" applyFill="1" applyBorder="1"/>
    <xf numFmtId="0" fontId="21" fillId="0" borderId="1" xfId="0" applyFont="1" applyFill="1" applyBorder="1"/>
    <xf numFmtId="2" fontId="21" fillId="0" borderId="1" xfId="0" applyNumberFormat="1" applyFont="1" applyFill="1" applyBorder="1"/>
    <xf numFmtId="3" fontId="21" fillId="0" borderId="1" xfId="0" applyNumberFormat="1" applyFont="1" applyFill="1" applyBorder="1"/>
    <xf numFmtId="0" fontId="22" fillId="0" borderId="1" xfId="0" applyFont="1" applyFill="1" applyBorder="1"/>
    <xf numFmtId="4" fontId="21" fillId="0" borderId="1" xfId="0" applyNumberFormat="1" applyFont="1" applyFill="1" applyBorder="1"/>
    <xf numFmtId="0" fontId="11" fillId="0" borderId="1" xfId="0" applyFont="1" applyFill="1" applyBorder="1"/>
    <xf numFmtId="0" fontId="19" fillId="0" borderId="1" xfId="0" applyFont="1" applyFill="1" applyBorder="1"/>
    <xf numFmtId="4" fontId="6" fillId="0" borderId="1" xfId="0" applyNumberFormat="1" applyFont="1" applyFill="1" applyBorder="1"/>
    <xf numFmtId="0" fontId="13" fillId="0" borderId="0" xfId="0" applyFont="1"/>
    <xf numFmtId="9" fontId="0" fillId="0" borderId="1" xfId="0" applyNumberFormat="1" applyBorder="1"/>
    <xf numFmtId="15" fontId="27" fillId="0" borderId="1" xfId="0" applyNumberFormat="1" applyFont="1" applyBorder="1"/>
    <xf numFmtId="0" fontId="36" fillId="0" borderId="1" xfId="0" applyFont="1" applyBorder="1"/>
    <xf numFmtId="0" fontId="37" fillId="0" borderId="1" xfId="0" applyFont="1" applyBorder="1"/>
    <xf numFmtId="0" fontId="38" fillId="0" borderId="0" xfId="0" applyFont="1"/>
    <xf numFmtId="0" fontId="39" fillId="0" borderId="0" xfId="0" applyFont="1"/>
    <xf numFmtId="164" fontId="0" fillId="0" borderId="1" xfId="0" applyNumberFormat="1" applyBorder="1"/>
    <xf numFmtId="0" fontId="5" fillId="0" borderId="0" xfId="0" applyFont="1" applyAlignment="1">
      <alignment wrapText="1"/>
    </xf>
    <xf numFmtId="164" fontId="24" fillId="2" borderId="1" xfId="0" applyNumberFormat="1" applyFont="1" applyFill="1" applyBorder="1"/>
    <xf numFmtId="164" fontId="23" fillId="4" borderId="1" xfId="0" applyNumberFormat="1" applyFont="1" applyFill="1" applyBorder="1"/>
    <xf numFmtId="0" fontId="40" fillId="4" borderId="1" xfId="0" applyFont="1" applyFill="1" applyBorder="1" applyAlignment="1">
      <alignment wrapText="1"/>
    </xf>
    <xf numFmtId="0" fontId="5" fillId="4" borderId="1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/>
  <colors>
    <mruColors>
      <color rgb="FFFFCCFF"/>
      <color rgb="FF66FF33"/>
      <color rgb="FFA9ECF3"/>
      <color rgb="FFCCFF66"/>
      <color rgb="FFDDDDFF"/>
      <color rgb="FFA3F9BE"/>
      <color rgb="FFCCCCFF"/>
      <color rgb="FF0C14B4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opLeftCell="A16" workbookViewId="0">
      <selection sqref="A1:J36"/>
    </sheetView>
  </sheetViews>
  <sheetFormatPr baseColWidth="10" defaultRowHeight="12.75" x14ac:dyDescent="0.2"/>
  <cols>
    <col min="1" max="1" width="11.375" bestFit="1" customWidth="1"/>
    <col min="2" max="2" width="13" bestFit="1" customWidth="1"/>
    <col min="3" max="3" width="13.75" bestFit="1" customWidth="1"/>
    <col min="4" max="4" width="21.625" bestFit="1" customWidth="1"/>
    <col min="5" max="5" width="18.875" customWidth="1"/>
    <col min="6" max="6" width="11.625" bestFit="1" customWidth="1"/>
    <col min="7" max="7" width="12.375" bestFit="1" customWidth="1"/>
    <col min="8" max="8" width="22.125" bestFit="1" customWidth="1"/>
    <col min="9" max="9" width="19.625" bestFit="1" customWidth="1"/>
    <col min="10" max="10" width="18.875" bestFit="1" customWidth="1"/>
    <col min="11" max="11" width="20.375" bestFit="1" customWidth="1"/>
  </cols>
  <sheetData>
    <row r="1" spans="1:19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1" t="s">
        <v>9</v>
      </c>
    </row>
    <row r="2" spans="1:19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1" t="s">
        <v>10</v>
      </c>
    </row>
    <row r="3" spans="1:19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1" t="s">
        <v>11</v>
      </c>
    </row>
    <row r="4" spans="1:19" x14ac:dyDescent="0.2">
      <c r="A4" s="1"/>
      <c r="B4" s="1"/>
      <c r="C4" s="137"/>
      <c r="D4" s="1"/>
      <c r="E4" s="1"/>
      <c r="F4" s="1">
        <v>4.2799999999999998E-2</v>
      </c>
      <c r="G4" s="1"/>
      <c r="H4" s="1"/>
      <c r="I4" s="1"/>
      <c r="J4" s="1" t="s">
        <v>18</v>
      </c>
    </row>
    <row r="5" spans="1:19" x14ac:dyDescent="0.2">
      <c r="A5" s="1" t="s">
        <v>171</v>
      </c>
      <c r="B5" s="1" t="s">
        <v>169</v>
      </c>
      <c r="C5" s="137" t="s">
        <v>170</v>
      </c>
      <c r="D5" s="1"/>
      <c r="E5" s="1"/>
      <c r="F5" s="1"/>
      <c r="G5" s="1"/>
      <c r="H5" s="1"/>
      <c r="I5" s="1"/>
      <c r="J5" s="1" t="s">
        <v>19</v>
      </c>
    </row>
    <row r="6" spans="1:19" ht="18" x14ac:dyDescent="0.25">
      <c r="A6" s="24" t="s">
        <v>23</v>
      </c>
      <c r="B6" s="25" t="s">
        <v>59</v>
      </c>
      <c r="C6" s="24"/>
      <c r="D6" s="26" t="s">
        <v>5</v>
      </c>
      <c r="E6" s="41">
        <v>7.2999999999999995E-2</v>
      </c>
      <c r="F6" s="28">
        <f>SUM(E6/F4)</f>
        <v>1.705607476635514</v>
      </c>
      <c r="G6" s="29">
        <v>300000</v>
      </c>
      <c r="H6" s="50">
        <v>511700</v>
      </c>
      <c r="I6" s="26"/>
      <c r="J6" s="54">
        <v>358000</v>
      </c>
      <c r="K6" s="49" t="s">
        <v>160</v>
      </c>
    </row>
    <row r="7" spans="1:19" ht="18" x14ac:dyDescent="0.25">
      <c r="A7" s="7" t="s">
        <v>24</v>
      </c>
      <c r="B7" s="7" t="s">
        <v>45</v>
      </c>
      <c r="C7" s="7"/>
      <c r="D7" s="8" t="s">
        <v>5</v>
      </c>
      <c r="E7" s="39">
        <v>9.4899999999999998E-2</v>
      </c>
      <c r="F7" s="9">
        <f>SUM(E7/F4)</f>
        <v>2.2172897196261685</v>
      </c>
      <c r="G7" s="10"/>
      <c r="H7" s="39">
        <v>666000</v>
      </c>
      <c r="I7" s="11">
        <v>466200</v>
      </c>
      <c r="J7" s="31">
        <v>372960</v>
      </c>
      <c r="K7" s="49" t="s">
        <v>161</v>
      </c>
    </row>
    <row r="8" spans="1:19" ht="18" x14ac:dyDescent="0.25">
      <c r="A8" s="7" t="s">
        <v>26</v>
      </c>
      <c r="B8" s="7" t="s">
        <v>46</v>
      </c>
      <c r="C8" s="7"/>
      <c r="D8" s="8" t="s">
        <v>5</v>
      </c>
      <c r="E8" s="39">
        <v>3.32E-2</v>
      </c>
      <c r="F8" s="9">
        <f>SUM(E8/F4)</f>
        <v>0.77570093457943934</v>
      </c>
      <c r="G8" s="10"/>
      <c r="H8" s="39">
        <v>234000</v>
      </c>
      <c r="I8" s="11">
        <v>161700</v>
      </c>
      <c r="J8" s="12">
        <v>129360</v>
      </c>
      <c r="K8" s="49" t="s">
        <v>162</v>
      </c>
    </row>
    <row r="9" spans="1:19" ht="18" x14ac:dyDescent="0.25">
      <c r="A9" s="7" t="s">
        <v>35</v>
      </c>
      <c r="B9" s="7" t="s">
        <v>50</v>
      </c>
      <c r="C9" s="7"/>
      <c r="D9" s="8" t="s">
        <v>5</v>
      </c>
      <c r="E9" s="39">
        <v>0.27089999999999997</v>
      </c>
      <c r="F9" s="9">
        <f>SUM(E9/F4)</f>
        <v>6.3294392523364484</v>
      </c>
      <c r="G9" s="10"/>
      <c r="H9" s="39">
        <v>1896000</v>
      </c>
      <c r="I9" s="11"/>
      <c r="J9" s="12">
        <v>1327000</v>
      </c>
      <c r="K9" s="49" t="s">
        <v>163</v>
      </c>
    </row>
    <row r="10" spans="1:19" ht="18" x14ac:dyDescent="0.25">
      <c r="A10" s="7"/>
      <c r="B10" s="52"/>
      <c r="C10" s="139">
        <f>SUM(E6:E9)</f>
        <v>0.47199999999999998</v>
      </c>
      <c r="D10" s="30">
        <f>SUM(F6:F9)</f>
        <v>11.028037383177569</v>
      </c>
      <c r="E10" s="15"/>
      <c r="F10" s="9"/>
      <c r="G10" s="10"/>
      <c r="H10" s="15"/>
      <c r="I10" s="11"/>
      <c r="J10" s="12"/>
      <c r="K10" s="49" t="s">
        <v>164</v>
      </c>
    </row>
    <row r="11" spans="1:1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9" ht="18" x14ac:dyDescent="0.25">
      <c r="A12" s="24" t="s">
        <v>15</v>
      </c>
      <c r="B12" s="25" t="s">
        <v>38</v>
      </c>
      <c r="C12" s="25" t="s">
        <v>31</v>
      </c>
      <c r="D12" s="26" t="s">
        <v>12</v>
      </c>
      <c r="E12" s="41">
        <v>0.17100000000000001</v>
      </c>
      <c r="F12" s="28">
        <f>SUM(E12/F4)</f>
        <v>3.9953271028037389</v>
      </c>
      <c r="G12" s="29">
        <v>35000</v>
      </c>
      <c r="H12" s="50">
        <v>139800</v>
      </c>
      <c r="I12" s="26"/>
      <c r="J12" s="6">
        <v>97800</v>
      </c>
      <c r="N12" s="114"/>
      <c r="O12" s="102"/>
      <c r="P12" s="102"/>
      <c r="Q12" s="102"/>
      <c r="R12" s="103"/>
      <c r="S12" s="36"/>
    </row>
    <row r="13" spans="1:19" ht="18" x14ac:dyDescent="0.25">
      <c r="A13" s="24" t="s">
        <v>16</v>
      </c>
      <c r="B13" s="25" t="s">
        <v>39</v>
      </c>
      <c r="C13" s="25" t="s">
        <v>32</v>
      </c>
      <c r="D13" s="26" t="s">
        <v>12</v>
      </c>
      <c r="E13" s="42">
        <v>8.8300000000000003E-2</v>
      </c>
      <c r="F13" s="28">
        <f>SUM(E13/F4)</f>
        <v>2.0630841121495327</v>
      </c>
      <c r="G13" s="29">
        <v>35000</v>
      </c>
      <c r="H13" s="50">
        <v>72200</v>
      </c>
      <c r="I13" s="26"/>
      <c r="J13" s="6">
        <v>50500</v>
      </c>
      <c r="N13" s="37"/>
      <c r="O13" s="102"/>
      <c r="P13" s="102"/>
      <c r="Q13" s="102"/>
      <c r="R13" s="103"/>
      <c r="S13" s="36"/>
    </row>
    <row r="14" spans="1:19" ht="18" x14ac:dyDescent="0.25">
      <c r="A14" s="24" t="s">
        <v>17</v>
      </c>
      <c r="B14" s="25" t="s">
        <v>40</v>
      </c>
      <c r="C14" s="25" t="s">
        <v>33</v>
      </c>
      <c r="D14" s="26" t="s">
        <v>12</v>
      </c>
      <c r="E14" s="42">
        <v>4.8599999999999997E-2</v>
      </c>
      <c r="F14" s="28">
        <f>SUM(E14/F4)</f>
        <v>1.1355140186915889</v>
      </c>
      <c r="G14" s="29">
        <v>35000</v>
      </c>
      <c r="H14" s="50">
        <v>39750</v>
      </c>
      <c r="I14" s="26"/>
      <c r="J14" s="6">
        <v>27800</v>
      </c>
      <c r="N14" s="37"/>
      <c r="O14" s="102"/>
      <c r="P14" s="102"/>
      <c r="Q14" s="102"/>
      <c r="R14" s="37"/>
      <c r="S14" s="36"/>
    </row>
    <row r="15" spans="1:19" ht="18" x14ac:dyDescent="0.25">
      <c r="A15" s="24" t="s">
        <v>20</v>
      </c>
      <c r="B15" s="25" t="s">
        <v>58</v>
      </c>
      <c r="C15" s="25" t="s">
        <v>34</v>
      </c>
      <c r="D15" s="26" t="s">
        <v>12</v>
      </c>
      <c r="E15" s="42">
        <v>2.8799999999999999E-2</v>
      </c>
      <c r="F15" s="28">
        <f>SUM(E15/F6)</f>
        <v>1.6885479452054795E-2</v>
      </c>
      <c r="G15" s="29">
        <v>35000</v>
      </c>
      <c r="H15" s="50">
        <v>23500</v>
      </c>
      <c r="I15" s="26"/>
      <c r="J15" s="6">
        <v>14500</v>
      </c>
      <c r="N15" s="37"/>
      <c r="O15" s="102"/>
      <c r="P15" s="102"/>
      <c r="Q15" s="102"/>
      <c r="R15" s="37"/>
      <c r="S15" s="36"/>
    </row>
    <row r="16" spans="1:19" ht="18" x14ac:dyDescent="0.25">
      <c r="A16" s="24"/>
      <c r="B16" s="25"/>
      <c r="C16" s="140">
        <f>SUM(E12:E15)</f>
        <v>0.3367</v>
      </c>
      <c r="D16" s="27">
        <f>SUM(E12:E15)</f>
        <v>0.3367</v>
      </c>
      <c r="E16" s="42"/>
      <c r="F16" s="28"/>
      <c r="G16" s="29"/>
      <c r="H16" s="50"/>
      <c r="I16" s="26"/>
      <c r="J16" s="6"/>
      <c r="N16" s="37"/>
      <c r="O16" s="37"/>
      <c r="P16" s="37"/>
      <c r="Q16" s="37"/>
      <c r="R16" s="37"/>
      <c r="S16" s="36"/>
    </row>
    <row r="17" spans="1:19" ht="18" x14ac:dyDescent="0.25">
      <c r="A17" s="1"/>
      <c r="B17" s="1"/>
      <c r="C17" s="1"/>
      <c r="D17" s="3"/>
      <c r="E17" s="3"/>
      <c r="F17" s="4"/>
      <c r="G17" s="5"/>
      <c r="H17" s="3"/>
      <c r="I17" s="3"/>
      <c r="J17" s="6"/>
      <c r="N17" s="102"/>
      <c r="O17" s="102"/>
      <c r="P17" s="102"/>
      <c r="Q17" s="102"/>
      <c r="R17" s="102"/>
      <c r="S17" s="36"/>
    </row>
    <row r="18" spans="1:19" ht="18" x14ac:dyDescent="0.25">
      <c r="A18" s="24" t="s">
        <v>21</v>
      </c>
      <c r="B18" s="43" t="s">
        <v>42</v>
      </c>
      <c r="C18" s="53"/>
      <c r="D18" s="45" t="s">
        <v>13</v>
      </c>
      <c r="E18" s="42">
        <v>1.3042</v>
      </c>
      <c r="F18" s="28">
        <f>SUM(E18/F4)</f>
        <v>30.471962616822431</v>
      </c>
      <c r="G18" s="29">
        <v>37500</v>
      </c>
      <c r="H18" s="50">
        <v>1066000</v>
      </c>
      <c r="I18" s="26"/>
      <c r="J18" s="6"/>
      <c r="N18" s="37"/>
      <c r="O18" s="37"/>
      <c r="P18" s="37"/>
      <c r="Q18" s="37"/>
      <c r="R18" s="37"/>
      <c r="S18" s="36"/>
    </row>
    <row r="19" spans="1:19" ht="18" x14ac:dyDescent="0.25">
      <c r="A19" s="24" t="s">
        <v>22</v>
      </c>
      <c r="B19" s="43" t="s">
        <v>42</v>
      </c>
      <c r="C19" s="24"/>
      <c r="D19" s="45" t="s">
        <v>13</v>
      </c>
      <c r="E19" s="42">
        <v>0.14050000000000001</v>
      </c>
      <c r="F19" s="28">
        <f>SUM(E19/F4)</f>
        <v>3.2827102803738324</v>
      </c>
      <c r="G19" s="24"/>
      <c r="H19" s="50">
        <v>114900</v>
      </c>
      <c r="I19" s="24"/>
      <c r="J19" s="44">
        <v>826600</v>
      </c>
      <c r="N19" s="102"/>
      <c r="O19" s="104"/>
      <c r="P19" s="102"/>
      <c r="Q19" s="102"/>
      <c r="R19" s="102"/>
      <c r="S19" s="36"/>
    </row>
    <row r="20" spans="1:19" ht="18" x14ac:dyDescent="0.25">
      <c r="A20" s="25" t="s">
        <v>48</v>
      </c>
      <c r="B20" s="48" t="s">
        <v>43</v>
      </c>
      <c r="C20" s="24"/>
      <c r="D20" s="46" t="s">
        <v>13</v>
      </c>
      <c r="E20" s="42">
        <v>0.1229</v>
      </c>
      <c r="F20" s="28">
        <v>2.87</v>
      </c>
      <c r="G20" s="29"/>
      <c r="H20" s="50">
        <v>100500</v>
      </c>
      <c r="I20" s="26"/>
      <c r="J20" s="6"/>
    </row>
    <row r="21" spans="1:19" ht="18" x14ac:dyDescent="0.25">
      <c r="A21" s="25" t="s">
        <v>49</v>
      </c>
      <c r="B21" s="48" t="s">
        <v>43</v>
      </c>
      <c r="C21" s="24"/>
      <c r="D21" s="46" t="s">
        <v>13</v>
      </c>
      <c r="E21" s="42">
        <v>2.0899999999999998E-2</v>
      </c>
      <c r="F21" s="28">
        <v>0.49</v>
      </c>
      <c r="G21" s="24"/>
      <c r="H21" s="50">
        <v>17100</v>
      </c>
      <c r="I21" s="24"/>
      <c r="J21" s="47">
        <v>82200</v>
      </c>
    </row>
    <row r="22" spans="1:19" ht="54" x14ac:dyDescent="0.25">
      <c r="A22" s="25"/>
      <c r="B22" s="48"/>
      <c r="C22" s="26">
        <f>SUM(E18:E21)</f>
        <v>1.5885</v>
      </c>
      <c r="D22" s="141" t="s">
        <v>174</v>
      </c>
      <c r="E22" s="78" t="s">
        <v>175</v>
      </c>
      <c r="F22" s="28"/>
      <c r="G22" s="24"/>
      <c r="H22" s="50"/>
      <c r="I22" s="24"/>
      <c r="J22" s="47"/>
    </row>
    <row r="23" spans="1:19" ht="18" x14ac:dyDescent="0.25">
      <c r="A23" s="1"/>
      <c r="B23" s="1"/>
      <c r="C23" s="1"/>
      <c r="D23" s="3"/>
      <c r="E23" s="1"/>
      <c r="F23" s="1"/>
      <c r="G23" s="1"/>
      <c r="H23" s="1"/>
      <c r="I23" s="1"/>
      <c r="J23" s="1"/>
    </row>
    <row r="24" spans="1:19" ht="18" x14ac:dyDescent="0.25">
      <c r="A24" s="25" t="s">
        <v>47</v>
      </c>
      <c r="B24" s="25" t="s">
        <v>41</v>
      </c>
      <c r="C24" s="142" t="s">
        <v>177</v>
      </c>
      <c r="D24" s="55" t="s">
        <v>14</v>
      </c>
      <c r="E24" s="42">
        <v>0.9335</v>
      </c>
      <c r="F24" s="56">
        <f>SUM(E24/F4)</f>
        <v>21.810747663551403</v>
      </c>
      <c r="G24" s="57">
        <v>9250</v>
      </c>
      <c r="H24" s="58">
        <v>52340</v>
      </c>
      <c r="I24" s="55"/>
      <c r="J24" s="59">
        <v>19000</v>
      </c>
    </row>
    <row r="25" spans="1:19" ht="18" x14ac:dyDescent="0.25">
      <c r="A25" s="7" t="s">
        <v>25</v>
      </c>
      <c r="B25" s="7" t="s">
        <v>44</v>
      </c>
      <c r="C25" s="7" t="s">
        <v>176</v>
      </c>
      <c r="D25" s="8" t="s">
        <v>14</v>
      </c>
      <c r="E25" s="40">
        <v>3.3048000000000002</v>
      </c>
      <c r="F25" s="7"/>
      <c r="G25" s="7"/>
      <c r="H25" s="51">
        <v>80000</v>
      </c>
      <c r="I25" s="11">
        <v>56500</v>
      </c>
      <c r="J25" s="31">
        <v>45200</v>
      </c>
    </row>
    <row r="26" spans="1:19" ht="72" x14ac:dyDescent="0.25">
      <c r="A26" s="7"/>
      <c r="B26" s="7"/>
      <c r="C26" s="78" t="s">
        <v>178</v>
      </c>
      <c r="D26" s="8"/>
      <c r="E26" s="78" t="s">
        <v>179</v>
      </c>
      <c r="F26" s="7"/>
      <c r="G26" s="7"/>
      <c r="H26" s="51"/>
      <c r="I26" s="11"/>
      <c r="J26" s="31"/>
    </row>
    <row r="27" spans="1:19" ht="10.5" customHeight="1" x14ac:dyDescent="0.25">
      <c r="A27" s="1"/>
      <c r="B27" s="1"/>
      <c r="C27" s="1"/>
      <c r="D27" s="3"/>
      <c r="E27" s="3"/>
      <c r="F27" s="4"/>
      <c r="G27" s="5"/>
      <c r="H27" s="3"/>
      <c r="I27" s="3"/>
      <c r="J27" s="6"/>
    </row>
    <row r="28" spans="1:19" ht="18" x14ac:dyDescent="0.25">
      <c r="A28" s="1"/>
      <c r="B28" s="1"/>
      <c r="C28" s="1"/>
      <c r="D28" s="13"/>
      <c r="E28" s="1"/>
      <c r="F28" s="1"/>
      <c r="G28" s="1"/>
      <c r="H28" s="64">
        <f>SUM(H6:H27)</f>
        <v>5013790</v>
      </c>
      <c r="I28" s="62"/>
      <c r="J28" s="63">
        <f>SUM(J6:J27)</f>
        <v>3350920</v>
      </c>
    </row>
    <row r="29" spans="1:19" ht="18" x14ac:dyDescent="0.25">
      <c r="A29" s="35"/>
      <c r="B29" s="35"/>
      <c r="C29" s="35"/>
      <c r="D29" s="113"/>
      <c r="E29" s="35"/>
      <c r="F29" s="38"/>
      <c r="G29" s="38"/>
      <c r="H29" s="65"/>
      <c r="I29" s="66"/>
      <c r="J29" s="67"/>
    </row>
    <row r="30" spans="1:19" x14ac:dyDescent="0.2">
      <c r="A30" s="1"/>
      <c r="B30" s="1"/>
      <c r="C30" s="1"/>
      <c r="D30" s="1"/>
      <c r="E30" s="1"/>
      <c r="F30" s="1"/>
      <c r="G30" s="1"/>
      <c r="H30" s="1"/>
      <c r="I30" s="1"/>
      <c r="J30" s="131">
        <v>-0.3</v>
      </c>
    </row>
    <row r="31" spans="1:19" ht="15" x14ac:dyDescent="0.2">
      <c r="A31" s="70" t="s">
        <v>66</v>
      </c>
      <c r="B31" s="70"/>
      <c r="C31" s="84" t="s">
        <v>140</v>
      </c>
      <c r="D31" s="85" t="s">
        <v>60</v>
      </c>
      <c r="E31" s="84">
        <v>0.28070000000000001</v>
      </c>
      <c r="F31" s="84">
        <v>6.5579999999999998</v>
      </c>
      <c r="G31" s="84" t="s">
        <v>62</v>
      </c>
      <c r="H31" s="84">
        <v>339530</v>
      </c>
      <c r="I31" s="84"/>
      <c r="J31" s="84">
        <v>237671</v>
      </c>
      <c r="K31" s="136" t="s">
        <v>168</v>
      </c>
    </row>
    <row r="32" spans="1:19" ht="15" x14ac:dyDescent="0.2">
      <c r="A32" s="70"/>
      <c r="B32" s="70"/>
      <c r="C32" s="84"/>
      <c r="D32" s="85"/>
      <c r="E32" s="84"/>
      <c r="F32" s="84"/>
      <c r="G32" s="84"/>
      <c r="H32" s="84"/>
      <c r="I32" s="84"/>
      <c r="J32" s="84"/>
      <c r="K32" s="136"/>
    </row>
    <row r="33" spans="1:11" ht="15" x14ac:dyDescent="0.2">
      <c r="A33" s="70"/>
      <c r="B33" s="70"/>
      <c r="C33" s="84"/>
      <c r="D33" s="85"/>
      <c r="E33" s="84"/>
      <c r="F33" s="84"/>
      <c r="G33" s="84"/>
      <c r="H33" s="84"/>
      <c r="I33" s="84"/>
      <c r="J33" s="84"/>
      <c r="K33" s="136"/>
    </row>
    <row r="34" spans="1:11" ht="15" x14ac:dyDescent="0.2">
      <c r="A34" s="70" t="s">
        <v>64</v>
      </c>
      <c r="B34" s="70"/>
      <c r="C34" s="133" t="s">
        <v>127</v>
      </c>
      <c r="D34" s="134" t="s">
        <v>61</v>
      </c>
      <c r="E34" s="133">
        <v>0.13339999999999999</v>
      </c>
      <c r="F34" s="133">
        <v>3.117</v>
      </c>
      <c r="G34" s="133">
        <v>50000</v>
      </c>
      <c r="H34" s="133">
        <v>155850</v>
      </c>
      <c r="I34" s="133"/>
      <c r="J34" s="133">
        <v>109095</v>
      </c>
      <c r="K34" s="135" t="s">
        <v>109</v>
      </c>
    </row>
    <row r="35" spans="1:11" x14ac:dyDescent="0.2">
      <c r="A35" s="72" t="s">
        <v>65</v>
      </c>
      <c r="B35" s="1"/>
      <c r="C35" s="1"/>
      <c r="D35" s="1"/>
      <c r="E35" s="1"/>
      <c r="F35" s="1"/>
      <c r="G35" s="1"/>
      <c r="H35" s="1"/>
      <c r="I35" s="1"/>
      <c r="J35" s="73">
        <f>SUM(J31:J34)</f>
        <v>346766</v>
      </c>
      <c r="K35" s="135" t="s">
        <v>126</v>
      </c>
    </row>
    <row r="36" spans="1:11" ht="39.75" customHeight="1" x14ac:dyDescent="0.25">
      <c r="I36" s="61" t="s">
        <v>63</v>
      </c>
      <c r="J36" s="74">
        <f>SUM(J28+J35)</f>
        <v>3697686</v>
      </c>
      <c r="K36" s="49" t="s">
        <v>128</v>
      </c>
    </row>
    <row r="38" spans="1:11" x14ac:dyDescent="0.2">
      <c r="D38" s="49"/>
      <c r="K38" s="49" t="s">
        <v>154</v>
      </c>
    </row>
    <row r="39" spans="1:11" x14ac:dyDescent="0.2">
      <c r="D39" s="49"/>
    </row>
    <row r="40" spans="1:11" x14ac:dyDescent="0.2">
      <c r="D40" s="49"/>
    </row>
    <row r="42" spans="1:11" x14ac:dyDescent="0.2">
      <c r="B42" s="49"/>
      <c r="D42" s="49"/>
      <c r="J42" s="49"/>
    </row>
    <row r="43" spans="1:11" x14ac:dyDescent="0.2">
      <c r="D43" s="49"/>
      <c r="J43" s="49"/>
    </row>
    <row r="44" spans="1:11" x14ac:dyDescent="0.2">
      <c r="J44" s="77"/>
    </row>
    <row r="45" spans="1:11" x14ac:dyDescent="0.2">
      <c r="J45" s="49"/>
    </row>
    <row r="46" spans="1:11" x14ac:dyDescent="0.2">
      <c r="J46" s="49"/>
    </row>
    <row r="47" spans="1:11" x14ac:dyDescent="0.2">
      <c r="J47" s="49"/>
    </row>
    <row r="50" spans="1:10" x14ac:dyDescent="0.2">
      <c r="A50" s="1"/>
      <c r="B50" s="1"/>
      <c r="C50" s="1"/>
      <c r="D50" s="14" t="s">
        <v>152</v>
      </c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4" t="s">
        <v>153</v>
      </c>
      <c r="E51" s="1"/>
      <c r="F51" s="1"/>
      <c r="G51" s="1"/>
      <c r="H51" s="1"/>
      <c r="I51" s="1"/>
      <c r="J51" s="14" t="s">
        <v>165</v>
      </c>
    </row>
    <row r="52" spans="1:10" x14ac:dyDescent="0.2">
      <c r="A52" s="1"/>
      <c r="B52" s="1"/>
      <c r="C52" s="1"/>
      <c r="D52" s="14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72" t="s">
        <v>167</v>
      </c>
      <c r="E53" s="1"/>
      <c r="F53" s="1"/>
      <c r="G53" s="1"/>
      <c r="H53" s="1"/>
      <c r="I53" s="1"/>
      <c r="J53" s="1"/>
    </row>
    <row r="54" spans="1:10" x14ac:dyDescent="0.2">
      <c r="A54" s="1"/>
      <c r="B54" s="14" t="s">
        <v>89</v>
      </c>
      <c r="C54" s="1"/>
      <c r="D54" s="14" t="s">
        <v>88</v>
      </c>
      <c r="E54" s="1">
        <v>0.104</v>
      </c>
      <c r="F54" s="1"/>
      <c r="G54" s="1"/>
      <c r="H54" s="1"/>
      <c r="I54" s="1"/>
      <c r="J54" s="71" t="s">
        <v>90</v>
      </c>
    </row>
    <row r="55" spans="1:10" x14ac:dyDescent="0.2">
      <c r="A55" s="1"/>
      <c r="B55" s="1"/>
      <c r="C55" s="1"/>
      <c r="D55" s="14" t="s">
        <v>151</v>
      </c>
      <c r="E55" s="1"/>
      <c r="F55" s="1"/>
      <c r="G55" s="1"/>
      <c r="H55" s="1"/>
      <c r="I55" s="1"/>
      <c r="J55" s="71" t="s">
        <v>91</v>
      </c>
    </row>
    <row r="56" spans="1:10" x14ac:dyDescent="0.2">
      <c r="A56" s="1"/>
      <c r="B56" s="1"/>
      <c r="C56" s="1"/>
      <c r="D56" s="14" t="s">
        <v>166</v>
      </c>
      <c r="E56" s="1"/>
      <c r="F56" s="1"/>
      <c r="G56" s="1"/>
      <c r="H56" s="1"/>
      <c r="I56" s="1"/>
      <c r="J56" s="132">
        <v>41120</v>
      </c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71" t="s">
        <v>92</v>
      </c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71" t="s">
        <v>93</v>
      </c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71" t="s">
        <v>94</v>
      </c>
    </row>
    <row r="64" spans="1:10" x14ac:dyDescent="0.2">
      <c r="D64" s="69" t="s">
        <v>51</v>
      </c>
      <c r="E64" s="68" t="s">
        <v>52</v>
      </c>
      <c r="F64" s="68"/>
      <c r="G64" s="68" t="s">
        <v>5</v>
      </c>
      <c r="H64" s="60">
        <v>9.0999999999999998E-2</v>
      </c>
    </row>
    <row r="65" spans="4:8" x14ac:dyDescent="0.2">
      <c r="D65" s="17" t="s">
        <v>67</v>
      </c>
      <c r="E65" s="68" t="s">
        <v>53</v>
      </c>
      <c r="F65" s="68"/>
      <c r="G65" s="68" t="s">
        <v>5</v>
      </c>
      <c r="H65" s="60">
        <v>3.6999999999999998E-2</v>
      </c>
    </row>
    <row r="66" spans="4:8" x14ac:dyDescent="0.2">
      <c r="D66" s="17" t="s">
        <v>68</v>
      </c>
      <c r="E66" s="68"/>
      <c r="F66" s="68" t="s">
        <v>54</v>
      </c>
      <c r="G66" s="68"/>
      <c r="H66" s="17"/>
    </row>
    <row r="67" spans="4:8" x14ac:dyDescent="0.2">
      <c r="D67" s="17" t="s">
        <v>69</v>
      </c>
      <c r="E67" s="68"/>
      <c r="F67" s="68" t="s">
        <v>55</v>
      </c>
      <c r="G67" s="68"/>
      <c r="H67" s="17"/>
    </row>
    <row r="68" spans="4:8" x14ac:dyDescent="0.2">
      <c r="D68" s="17" t="s">
        <v>70</v>
      </c>
      <c r="E68" s="17"/>
      <c r="F68" s="17"/>
      <c r="G68" s="17"/>
      <c r="H68" s="17"/>
    </row>
    <row r="69" spans="4:8" x14ac:dyDescent="0.2">
      <c r="D69" s="68" t="s">
        <v>51</v>
      </c>
      <c r="E69" s="68"/>
      <c r="F69" s="68"/>
      <c r="G69" s="68" t="s">
        <v>56</v>
      </c>
      <c r="H69" s="68">
        <v>0.35899999999999999</v>
      </c>
    </row>
    <row r="70" spans="4:8" x14ac:dyDescent="0.2">
      <c r="D70" s="17" t="s">
        <v>71</v>
      </c>
      <c r="E70" s="17"/>
      <c r="F70" s="17"/>
      <c r="G70" s="17"/>
      <c r="H70" s="17"/>
    </row>
    <row r="71" spans="4:8" ht="25.5" x14ac:dyDescent="0.2">
      <c r="D71" s="68" t="s">
        <v>51</v>
      </c>
      <c r="E71" s="75" t="s">
        <v>72</v>
      </c>
      <c r="F71" s="68"/>
      <c r="G71" s="68" t="s">
        <v>57</v>
      </c>
      <c r="H71" s="68">
        <v>5.8000000000000003E-2</v>
      </c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4" workbookViewId="0">
      <selection activeCell="K20" sqref="K20"/>
    </sheetView>
  </sheetViews>
  <sheetFormatPr baseColWidth="10" defaultRowHeight="12.75" x14ac:dyDescent="0.2"/>
  <cols>
    <col min="4" max="4" width="14" bestFit="1" customWidth="1"/>
    <col min="6" max="6" width="11.625" bestFit="1" customWidth="1"/>
    <col min="8" max="8" width="18.125" bestFit="1" customWidth="1"/>
    <col min="11" max="11" width="57.875" bestFit="1" customWidth="1"/>
  </cols>
  <sheetData>
    <row r="1" spans="1:11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1" t="s">
        <v>9</v>
      </c>
    </row>
    <row r="2" spans="1:11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1" t="s">
        <v>10</v>
      </c>
    </row>
    <row r="3" spans="1:11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1" t="s">
        <v>11</v>
      </c>
    </row>
    <row r="4" spans="1:11" x14ac:dyDescent="0.2">
      <c r="A4" s="1"/>
      <c r="B4" s="1"/>
      <c r="C4" s="1"/>
      <c r="D4" s="1"/>
      <c r="E4" s="1"/>
      <c r="F4" s="1">
        <v>4.2799999999999998E-2</v>
      </c>
      <c r="G4" s="1"/>
      <c r="H4" s="1"/>
      <c r="I4" s="1"/>
      <c r="J4" s="1" t="s">
        <v>18</v>
      </c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 t="s">
        <v>19</v>
      </c>
    </row>
    <row r="6" spans="1:11" ht="18" x14ac:dyDescent="0.25">
      <c r="A6" s="24"/>
      <c r="B6" s="25"/>
      <c r="C6" s="24"/>
      <c r="D6" s="26"/>
      <c r="E6" s="41"/>
      <c r="F6" s="28"/>
      <c r="G6" s="29"/>
      <c r="H6" s="50"/>
      <c r="I6" s="26"/>
      <c r="J6" s="54"/>
    </row>
    <row r="7" spans="1:11" ht="18" x14ac:dyDescent="0.25">
      <c r="A7" s="7"/>
      <c r="B7" s="7" t="s">
        <v>134</v>
      </c>
      <c r="C7" s="7" t="s">
        <v>135</v>
      </c>
      <c r="D7" s="8" t="s">
        <v>73</v>
      </c>
      <c r="E7" s="39"/>
      <c r="F7" s="30">
        <v>0.1857</v>
      </c>
      <c r="G7" s="10"/>
      <c r="H7" s="39"/>
      <c r="I7" s="11"/>
      <c r="J7" s="31"/>
      <c r="K7" s="83" t="s">
        <v>133</v>
      </c>
    </row>
    <row r="8" spans="1:11" ht="18" x14ac:dyDescent="0.25">
      <c r="A8" s="7"/>
      <c r="B8" s="7"/>
      <c r="C8" s="7" t="s">
        <v>144</v>
      </c>
      <c r="D8" s="8" t="s">
        <v>136</v>
      </c>
      <c r="E8" s="39"/>
      <c r="F8" s="9"/>
      <c r="G8" s="10"/>
      <c r="H8" s="39"/>
      <c r="I8" s="11"/>
      <c r="J8" s="12"/>
    </row>
    <row r="9" spans="1:11" ht="18" x14ac:dyDescent="0.25">
      <c r="A9" s="7"/>
      <c r="B9" s="7"/>
      <c r="C9" s="7"/>
      <c r="D9" s="8"/>
      <c r="E9" s="39"/>
      <c r="F9" s="80"/>
      <c r="G9" s="10"/>
      <c r="H9" s="39"/>
      <c r="I9" s="11"/>
      <c r="J9" s="12"/>
    </row>
    <row r="10" spans="1:11" ht="18" x14ac:dyDescent="0.25">
      <c r="A10" s="7"/>
      <c r="B10" s="7"/>
      <c r="C10" s="52"/>
      <c r="D10" s="30"/>
      <c r="E10" s="15"/>
      <c r="F10" s="9"/>
      <c r="G10" s="10"/>
      <c r="H10" s="15"/>
      <c r="I10" s="11"/>
      <c r="J10" s="12"/>
      <c r="K10">
        <f>SUM(H6:H9)</f>
        <v>0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49"/>
    </row>
    <row r="12" spans="1:11" ht="18" x14ac:dyDescent="0.25">
      <c r="A12" s="24"/>
      <c r="B12" s="7" t="s">
        <v>141</v>
      </c>
      <c r="C12" s="7" t="s">
        <v>142</v>
      </c>
      <c r="D12" s="8" t="s">
        <v>73</v>
      </c>
      <c r="E12" s="39"/>
      <c r="F12" s="30">
        <v>0.2228</v>
      </c>
      <c r="G12" s="29"/>
      <c r="H12" s="50"/>
      <c r="I12" s="26"/>
      <c r="J12" s="6"/>
      <c r="K12" s="83" t="s">
        <v>146</v>
      </c>
    </row>
    <row r="13" spans="1:11" ht="18" x14ac:dyDescent="0.25">
      <c r="A13" s="24"/>
      <c r="B13" s="7"/>
      <c r="C13" s="7" t="s">
        <v>143</v>
      </c>
      <c r="D13" s="8" t="s">
        <v>145</v>
      </c>
      <c r="E13" s="39"/>
      <c r="F13" s="9"/>
      <c r="G13" s="29"/>
      <c r="H13" s="50"/>
      <c r="I13" s="26"/>
      <c r="J13" s="6"/>
    </row>
    <row r="14" spans="1:11" ht="18" x14ac:dyDescent="0.25">
      <c r="A14" s="24"/>
      <c r="B14" s="25"/>
      <c r="C14" s="25"/>
      <c r="D14" s="26"/>
      <c r="E14" s="42"/>
      <c r="F14" s="28"/>
      <c r="G14" s="29"/>
      <c r="H14" s="50"/>
      <c r="I14" s="26"/>
      <c r="J14" s="6"/>
    </row>
    <row r="15" spans="1:11" ht="18" x14ac:dyDescent="0.25">
      <c r="A15" s="24"/>
      <c r="B15" s="25"/>
      <c r="C15" s="25"/>
      <c r="D15" s="26"/>
      <c r="E15" s="42"/>
      <c r="F15" s="28"/>
      <c r="G15" s="29"/>
      <c r="H15" s="50"/>
      <c r="I15" s="26"/>
      <c r="J15" s="6"/>
    </row>
    <row r="16" spans="1:11" ht="18" x14ac:dyDescent="0.25">
      <c r="A16" s="24"/>
      <c r="B16" s="25"/>
      <c r="C16" s="25"/>
      <c r="D16" s="27"/>
      <c r="E16" s="42"/>
      <c r="F16" s="28"/>
      <c r="G16" s="29"/>
      <c r="H16" s="50"/>
      <c r="I16" s="26"/>
      <c r="J16" s="6"/>
    </row>
    <row r="17" spans="1:11" ht="18" x14ac:dyDescent="0.25">
      <c r="A17" s="1"/>
      <c r="B17" s="1"/>
      <c r="C17" s="1"/>
      <c r="D17" s="3"/>
      <c r="E17" s="3"/>
      <c r="F17" s="4"/>
      <c r="G17" s="5"/>
      <c r="H17" s="3"/>
      <c r="I17" s="3"/>
      <c r="J17" s="6"/>
    </row>
    <row r="18" spans="1:11" ht="72" x14ac:dyDescent="0.25">
      <c r="A18" s="24"/>
      <c r="B18" s="43" t="s">
        <v>104</v>
      </c>
      <c r="C18" s="53"/>
      <c r="D18" s="45" t="s">
        <v>102</v>
      </c>
      <c r="E18" s="78" t="s">
        <v>105</v>
      </c>
      <c r="F18" s="28"/>
      <c r="G18" s="29"/>
      <c r="H18" s="79">
        <v>80000</v>
      </c>
      <c r="I18" s="26"/>
      <c r="J18" s="6"/>
      <c r="K18" s="49" t="s">
        <v>106</v>
      </c>
    </row>
    <row r="19" spans="1:11" ht="26.25" x14ac:dyDescent="0.25">
      <c r="A19" s="24"/>
      <c r="B19" s="43"/>
      <c r="C19" s="24"/>
      <c r="D19" s="45" t="s">
        <v>103</v>
      </c>
      <c r="E19" s="42"/>
      <c r="F19" s="28"/>
      <c r="G19" s="24"/>
      <c r="H19" s="50"/>
      <c r="I19" s="24"/>
      <c r="J19" s="44"/>
      <c r="K19" s="138" t="s">
        <v>173</v>
      </c>
    </row>
    <row r="20" spans="1:11" ht="18" x14ac:dyDescent="0.25">
      <c r="A20" s="25"/>
      <c r="B20" s="48"/>
      <c r="C20" s="24"/>
      <c r="D20" s="45" t="s">
        <v>157</v>
      </c>
      <c r="E20" s="42"/>
      <c r="F20" s="28"/>
      <c r="G20" s="29"/>
      <c r="H20" s="50"/>
      <c r="I20" s="26"/>
      <c r="J20" s="6"/>
    </row>
    <row r="21" spans="1:11" ht="18" x14ac:dyDescent="0.25">
      <c r="A21" s="25"/>
      <c r="B21" s="48"/>
      <c r="C21" s="24"/>
      <c r="D21" s="48" t="s">
        <v>144</v>
      </c>
      <c r="E21" s="42"/>
      <c r="F21" s="28"/>
      <c r="G21" s="24"/>
      <c r="H21" s="50"/>
      <c r="I21" s="24"/>
      <c r="J21" s="47"/>
    </row>
    <row r="22" spans="1:11" ht="18" x14ac:dyDescent="0.25">
      <c r="A22" s="25"/>
      <c r="B22" s="48"/>
      <c r="C22" s="24"/>
      <c r="D22" s="46"/>
      <c r="E22" s="42"/>
      <c r="F22" s="28"/>
      <c r="G22" s="24"/>
      <c r="H22" s="50"/>
      <c r="I22" s="24"/>
      <c r="J22" s="47"/>
    </row>
    <row r="23" spans="1:11" ht="18" x14ac:dyDescent="0.25">
      <c r="A23" s="1"/>
      <c r="B23" s="1"/>
      <c r="C23" s="1"/>
      <c r="D23" s="3"/>
      <c r="E23" s="1"/>
      <c r="F23" s="1"/>
      <c r="G23" s="1"/>
      <c r="H23" s="1"/>
      <c r="I23" s="1"/>
      <c r="J23" s="1"/>
    </row>
    <row r="24" spans="1:11" ht="18" x14ac:dyDescent="0.25">
      <c r="A24" s="19"/>
      <c r="B24" s="19"/>
      <c r="C24" s="19"/>
      <c r="D24" s="122"/>
      <c r="E24" s="81"/>
      <c r="F24" s="123"/>
      <c r="G24" s="124"/>
      <c r="H24" s="125"/>
      <c r="I24" s="122"/>
      <c r="J24" s="126"/>
    </row>
    <row r="25" spans="1:11" ht="18" x14ac:dyDescent="0.25">
      <c r="A25" s="32"/>
      <c r="B25" s="32"/>
      <c r="C25" s="32"/>
      <c r="D25" s="33"/>
      <c r="E25" s="127"/>
      <c r="F25" s="32"/>
      <c r="G25" s="32"/>
      <c r="H25" s="128"/>
      <c r="I25" s="34"/>
      <c r="J25" s="129"/>
      <c r="K25" s="130" t="s">
        <v>158</v>
      </c>
    </row>
    <row r="26" spans="1:11" ht="18" x14ac:dyDescent="0.25">
      <c r="A26" s="32"/>
      <c r="B26" s="32"/>
      <c r="C26" s="32"/>
      <c r="D26" s="33"/>
      <c r="E26" s="127"/>
      <c r="F26" s="32"/>
      <c r="G26" s="32"/>
      <c r="H26" s="128"/>
      <c r="I26" s="34"/>
      <c r="J26" s="129"/>
      <c r="K26" s="49" t="s">
        <v>159</v>
      </c>
    </row>
    <row r="27" spans="1:11" ht="18" x14ac:dyDescent="0.25">
      <c r="A27" s="1"/>
      <c r="B27" s="1"/>
      <c r="C27" s="1"/>
      <c r="D27" s="3"/>
      <c r="E27" s="3"/>
      <c r="F27" s="4"/>
      <c r="G27" s="5"/>
      <c r="H27" s="3"/>
      <c r="I27" s="3"/>
      <c r="J27" s="6"/>
    </row>
    <row r="28" spans="1:11" ht="18" x14ac:dyDescent="0.25">
      <c r="A28" s="1"/>
      <c r="B28" s="1"/>
      <c r="C28" s="1"/>
      <c r="D28" s="13"/>
      <c r="E28" s="1"/>
      <c r="F28" s="1"/>
      <c r="G28" s="1"/>
      <c r="H28" s="64"/>
      <c r="I28" s="62"/>
      <c r="J28" s="63"/>
    </row>
    <row r="29" spans="1:11" ht="18" x14ac:dyDescent="0.25">
      <c r="A29" s="35"/>
      <c r="B29" s="35"/>
      <c r="C29" s="35"/>
      <c r="D29" s="113"/>
      <c r="E29" s="35"/>
      <c r="F29" s="38"/>
      <c r="G29" s="38"/>
      <c r="H29" s="65"/>
      <c r="I29" s="66"/>
      <c r="J29" s="67"/>
    </row>
    <row r="30" spans="1:11" x14ac:dyDescent="0.2">
      <c r="A30" s="114"/>
      <c r="B30" s="102"/>
      <c r="C30" s="102"/>
      <c r="D30" s="102"/>
      <c r="E30" s="103"/>
      <c r="F30" s="36"/>
      <c r="G30" s="36"/>
      <c r="H30" s="36"/>
      <c r="I30" s="36"/>
      <c r="J30" s="36"/>
    </row>
    <row r="31" spans="1:11" x14ac:dyDescent="0.2">
      <c r="A31" s="37"/>
      <c r="B31" s="102"/>
      <c r="C31" s="102"/>
      <c r="D31" s="102"/>
      <c r="E31" s="103"/>
      <c r="F31" s="36"/>
      <c r="G31" s="36"/>
      <c r="H31" s="36"/>
      <c r="I31" s="36"/>
      <c r="J31" s="36"/>
    </row>
    <row r="32" spans="1:11" x14ac:dyDescent="0.2">
      <c r="A32" s="37"/>
      <c r="B32" s="102"/>
      <c r="C32" s="102"/>
      <c r="D32" s="102"/>
      <c r="E32" s="37"/>
      <c r="F32" s="36"/>
      <c r="G32" s="36"/>
      <c r="H32" s="36"/>
      <c r="I32" s="36"/>
      <c r="J32" s="36"/>
    </row>
    <row r="33" spans="1:10" x14ac:dyDescent="0.2">
      <c r="A33" s="37"/>
      <c r="B33" s="102"/>
      <c r="C33" s="102"/>
      <c r="D33" s="102"/>
      <c r="E33" s="37"/>
      <c r="F33" s="36"/>
      <c r="G33" s="36"/>
      <c r="H33" s="36"/>
      <c r="I33" s="36"/>
      <c r="J33" s="36"/>
    </row>
    <row r="34" spans="1:10" x14ac:dyDescent="0.2">
      <c r="A34" s="37"/>
      <c r="B34" s="37"/>
      <c r="C34" s="37"/>
      <c r="D34" s="37"/>
      <c r="E34" s="37"/>
      <c r="F34" s="36"/>
      <c r="G34" s="36"/>
      <c r="H34" s="36"/>
      <c r="I34" s="36"/>
      <c r="J34" s="36"/>
    </row>
    <row r="35" spans="1:10" x14ac:dyDescent="0.2">
      <c r="A35" s="102"/>
      <c r="B35" s="102"/>
      <c r="C35" s="102"/>
      <c r="D35" s="102"/>
      <c r="E35" s="102"/>
      <c r="F35" s="36"/>
      <c r="G35" s="36"/>
      <c r="H35" s="36"/>
      <c r="I35" s="36"/>
      <c r="J35" s="36"/>
    </row>
    <row r="36" spans="1:10" x14ac:dyDescent="0.2">
      <c r="A36" s="37"/>
      <c r="B36" s="37"/>
      <c r="C36" s="37"/>
      <c r="D36" s="37"/>
      <c r="E36" s="37"/>
      <c r="F36" s="36"/>
      <c r="G36" s="36"/>
      <c r="H36" s="36"/>
      <c r="I36" s="36"/>
      <c r="J36" s="36"/>
    </row>
    <row r="37" spans="1:10" x14ac:dyDescent="0.2">
      <c r="A37" s="102"/>
      <c r="B37" s="104"/>
      <c r="C37" s="102"/>
      <c r="D37" s="102"/>
      <c r="E37" s="102"/>
      <c r="F37" s="36"/>
      <c r="G37" s="36"/>
      <c r="H37" s="36"/>
      <c r="I37" s="36"/>
      <c r="J37" s="115"/>
    </row>
    <row r="38" spans="1:10" x14ac:dyDescent="0.2">
      <c r="A38" s="36"/>
      <c r="B38" s="36"/>
      <c r="C38" s="36"/>
      <c r="D38" s="36"/>
      <c r="E38" s="36"/>
      <c r="F38" s="36"/>
      <c r="G38" s="36"/>
      <c r="H38" s="36"/>
      <c r="I38" s="36"/>
      <c r="J38" s="115"/>
    </row>
    <row r="39" spans="1:10" ht="15" x14ac:dyDescent="0.2">
      <c r="A39" s="116"/>
      <c r="B39" s="116"/>
      <c r="C39" s="116"/>
      <c r="D39" s="117"/>
      <c r="E39" s="116"/>
      <c r="F39" s="116"/>
      <c r="G39" s="116"/>
      <c r="H39" s="116"/>
      <c r="I39" s="116"/>
      <c r="J39" s="116"/>
    </row>
    <row r="40" spans="1:10" ht="15" x14ac:dyDescent="0.2">
      <c r="A40" s="116"/>
      <c r="B40" s="116"/>
      <c r="C40" s="116"/>
      <c r="D40" s="117"/>
      <c r="E40" s="116"/>
      <c r="F40" s="116"/>
      <c r="G40" s="116"/>
      <c r="H40" s="116"/>
      <c r="I40" s="116"/>
      <c r="J40" s="116"/>
    </row>
    <row r="41" spans="1:10" x14ac:dyDescent="0.2">
      <c r="A41" s="118"/>
      <c r="B41" s="36"/>
      <c r="C41" s="36"/>
      <c r="D41" s="36"/>
      <c r="E41" s="36"/>
      <c r="F41" s="36"/>
      <c r="G41" s="36"/>
      <c r="H41" s="36"/>
      <c r="I41" s="36"/>
      <c r="J41" s="119"/>
    </row>
    <row r="42" spans="1:10" ht="19.5" x14ac:dyDescent="0.25">
      <c r="A42" s="36"/>
      <c r="B42" s="36"/>
      <c r="C42" s="36"/>
      <c r="D42" s="36"/>
      <c r="E42" s="36"/>
      <c r="F42" s="36"/>
      <c r="G42" s="36"/>
      <c r="H42" s="36"/>
      <c r="I42" s="120"/>
      <c r="J42" s="121"/>
    </row>
  </sheetData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topLeftCell="C20" workbookViewId="0">
      <selection activeCell="K39" sqref="K39"/>
    </sheetView>
  </sheetViews>
  <sheetFormatPr baseColWidth="10" defaultRowHeight="12.75" x14ac:dyDescent="0.2"/>
  <cols>
    <col min="1" max="1" width="6.875" bestFit="1" customWidth="1"/>
    <col min="2" max="2" width="10" bestFit="1" customWidth="1"/>
    <col min="3" max="3" width="6.875" bestFit="1" customWidth="1"/>
    <col min="4" max="4" width="36.875" bestFit="1" customWidth="1"/>
    <col min="5" max="5" width="11.875" bestFit="1" customWidth="1"/>
    <col min="6" max="6" width="11.625" bestFit="1" customWidth="1"/>
    <col min="7" max="7" width="12.375" bestFit="1" customWidth="1"/>
    <col min="8" max="8" width="19.625" bestFit="1" customWidth="1"/>
    <col min="9" max="9" width="10.875" bestFit="1" customWidth="1"/>
    <col min="10" max="10" width="15.625" bestFit="1" customWidth="1"/>
    <col min="11" max="11" width="52" bestFit="1" customWidth="1"/>
  </cols>
  <sheetData>
    <row r="1" spans="1:11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86" t="s">
        <v>9</v>
      </c>
      <c r="K1" s="1"/>
    </row>
    <row r="2" spans="1:11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86" t="s">
        <v>10</v>
      </c>
      <c r="K2" s="1"/>
    </row>
    <row r="3" spans="1:11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86" t="s">
        <v>11</v>
      </c>
      <c r="K3" s="1"/>
    </row>
    <row r="4" spans="1:11" x14ac:dyDescent="0.2">
      <c r="A4" s="1"/>
      <c r="B4" s="1"/>
      <c r="C4" s="1"/>
      <c r="D4" s="1"/>
      <c r="E4" s="1"/>
      <c r="F4" s="1">
        <v>4.2799999999999998E-2</v>
      </c>
      <c r="G4" s="1"/>
      <c r="H4" s="1"/>
      <c r="I4" s="1"/>
      <c r="J4" s="86" t="s">
        <v>18</v>
      </c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86" t="s">
        <v>19</v>
      </c>
      <c r="K5" s="1"/>
    </row>
    <row r="6" spans="1:11" x14ac:dyDescent="0.2">
      <c r="A6" s="1"/>
      <c r="B6" s="43" t="s">
        <v>104</v>
      </c>
      <c r="C6" s="1"/>
      <c r="D6" s="14" t="s">
        <v>155</v>
      </c>
      <c r="E6" s="1"/>
      <c r="F6" s="1"/>
      <c r="G6" s="1"/>
      <c r="H6" s="1"/>
      <c r="I6" s="1"/>
      <c r="J6" s="86"/>
      <c r="K6" s="97" t="s">
        <v>156</v>
      </c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86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86"/>
      <c r="K8" s="1"/>
    </row>
    <row r="9" spans="1:11" ht="18" x14ac:dyDescent="0.25">
      <c r="A9" s="24"/>
      <c r="B9" s="25"/>
      <c r="C9" s="24"/>
      <c r="D9" s="26"/>
      <c r="E9" s="41"/>
      <c r="F9" s="28"/>
      <c r="G9" s="29"/>
      <c r="H9" s="50"/>
      <c r="I9" s="26"/>
      <c r="J9" s="87"/>
      <c r="K9" s="1"/>
    </row>
    <row r="10" spans="1:11" ht="36" x14ac:dyDescent="0.25">
      <c r="A10" s="7"/>
      <c r="B10" s="7" t="s">
        <v>137</v>
      </c>
      <c r="C10" s="7"/>
      <c r="D10" s="76" t="s">
        <v>74</v>
      </c>
      <c r="E10" s="39">
        <v>0.45300000000000001</v>
      </c>
      <c r="F10" s="9"/>
      <c r="G10" s="10"/>
      <c r="H10" s="39">
        <v>108212</v>
      </c>
      <c r="I10" s="11"/>
      <c r="J10" s="88"/>
      <c r="K10" s="96" t="s">
        <v>138</v>
      </c>
    </row>
    <row r="11" spans="1:11" ht="18" x14ac:dyDescent="0.25">
      <c r="A11" s="7"/>
      <c r="B11" s="7"/>
      <c r="C11" s="7"/>
      <c r="D11" s="76"/>
      <c r="E11" s="39"/>
      <c r="F11" s="9"/>
      <c r="G11" s="10"/>
      <c r="H11" s="39"/>
      <c r="I11" s="11"/>
      <c r="J11" s="88"/>
      <c r="K11" s="14"/>
    </row>
    <row r="12" spans="1:11" ht="18" x14ac:dyDescent="0.25">
      <c r="A12" s="7"/>
      <c r="B12" s="7"/>
      <c r="C12" s="7"/>
      <c r="D12" s="8"/>
      <c r="E12" s="39"/>
      <c r="F12" s="9"/>
      <c r="G12" s="10"/>
      <c r="H12" s="39"/>
      <c r="I12" s="11"/>
      <c r="J12" s="89"/>
      <c r="K12" s="1"/>
    </row>
    <row r="13" spans="1:11" ht="18" x14ac:dyDescent="0.25">
      <c r="A13" s="7"/>
      <c r="B13" s="7" t="s">
        <v>131</v>
      </c>
      <c r="C13" s="7">
        <v>2.2200000000000001E-2</v>
      </c>
      <c r="D13" s="8" t="s">
        <v>129</v>
      </c>
      <c r="E13" s="39">
        <v>2.2200000000000001E-2</v>
      </c>
      <c r="F13" s="9"/>
      <c r="G13" s="10"/>
      <c r="H13" s="39">
        <v>84000</v>
      </c>
      <c r="I13" s="11"/>
      <c r="J13" s="89"/>
      <c r="K13" s="14" t="s">
        <v>130</v>
      </c>
    </row>
    <row r="14" spans="1:11" ht="18" x14ac:dyDescent="0.25">
      <c r="A14" s="7"/>
      <c r="B14" s="7"/>
      <c r="C14" s="7"/>
      <c r="D14" s="8" t="s">
        <v>132</v>
      </c>
      <c r="E14" s="39"/>
      <c r="F14" s="9"/>
      <c r="G14" s="10"/>
      <c r="H14" s="39"/>
      <c r="I14" s="11"/>
      <c r="J14" s="89"/>
      <c r="K14" s="1"/>
    </row>
    <row r="15" spans="1:11" ht="18" x14ac:dyDescent="0.25">
      <c r="A15" s="7"/>
      <c r="B15" s="7"/>
      <c r="C15" s="7"/>
      <c r="D15" s="8"/>
      <c r="E15" s="39"/>
      <c r="F15" s="9"/>
      <c r="G15" s="10"/>
      <c r="H15" s="39"/>
      <c r="I15" s="11"/>
      <c r="J15" s="89"/>
      <c r="K15" s="1"/>
    </row>
    <row r="16" spans="1:11" ht="18" x14ac:dyDescent="0.25">
      <c r="A16" s="7"/>
      <c r="B16" s="7" t="s">
        <v>124</v>
      </c>
      <c r="C16" s="7">
        <v>0.17299999999999999</v>
      </c>
      <c r="D16" s="8" t="s">
        <v>123</v>
      </c>
      <c r="E16" s="39"/>
      <c r="F16" s="9"/>
      <c r="G16" s="10"/>
      <c r="H16" s="39">
        <v>137204</v>
      </c>
      <c r="I16" s="11"/>
      <c r="J16" s="89"/>
      <c r="K16" s="14" t="s">
        <v>125</v>
      </c>
    </row>
    <row r="17" spans="1:11" ht="18" x14ac:dyDescent="0.25">
      <c r="A17" s="7"/>
      <c r="B17" s="7"/>
      <c r="C17" s="7"/>
      <c r="D17" s="8"/>
      <c r="E17" s="39"/>
      <c r="F17" s="9"/>
      <c r="G17" s="10"/>
      <c r="H17" s="39"/>
      <c r="I17" s="11"/>
      <c r="J17" s="89"/>
      <c r="K17" s="1"/>
    </row>
    <row r="18" spans="1:11" ht="18" x14ac:dyDescent="0.25">
      <c r="A18" s="7"/>
      <c r="B18" s="7"/>
      <c r="C18" s="7"/>
      <c r="D18" s="8"/>
      <c r="E18" s="39"/>
      <c r="F18" s="9"/>
      <c r="G18" s="10"/>
      <c r="H18" s="39"/>
      <c r="I18" s="11"/>
      <c r="J18" s="89"/>
      <c r="K18" s="1"/>
    </row>
    <row r="19" spans="1:11" ht="18" x14ac:dyDescent="0.25">
      <c r="A19" s="7"/>
      <c r="B19" s="7"/>
      <c r="C19" s="7"/>
      <c r="D19" s="8" t="s">
        <v>122</v>
      </c>
      <c r="E19" s="39"/>
      <c r="F19" s="9"/>
      <c r="G19" s="10"/>
      <c r="H19" s="39"/>
      <c r="I19" s="11"/>
      <c r="J19" s="89"/>
      <c r="K19" s="1"/>
    </row>
    <row r="20" spans="1:11" ht="18" x14ac:dyDescent="0.25">
      <c r="A20" s="7"/>
      <c r="B20" s="7" t="s">
        <v>112</v>
      </c>
      <c r="C20" s="7">
        <v>6.0999999999999999E-2</v>
      </c>
      <c r="D20" s="8" t="s">
        <v>110</v>
      </c>
      <c r="E20" s="39"/>
      <c r="F20" s="9"/>
      <c r="G20" s="10"/>
      <c r="H20" s="39">
        <v>12200</v>
      </c>
      <c r="I20" s="11"/>
      <c r="J20" s="89"/>
      <c r="K20" s="14" t="s">
        <v>111</v>
      </c>
    </row>
    <row r="21" spans="1:11" ht="18" x14ac:dyDescent="0.25">
      <c r="A21" s="7"/>
      <c r="B21" s="7" t="s">
        <v>113</v>
      </c>
      <c r="C21" s="7">
        <v>0.18099999999999999</v>
      </c>
      <c r="D21" s="8"/>
      <c r="E21" s="39"/>
      <c r="F21" s="9"/>
      <c r="G21" s="10"/>
      <c r="H21" s="39"/>
      <c r="I21" s="11"/>
      <c r="J21" s="89"/>
      <c r="K21" s="14" t="s">
        <v>116</v>
      </c>
    </row>
    <row r="22" spans="1:11" ht="18" x14ac:dyDescent="0.25">
      <c r="A22" s="7"/>
      <c r="B22" s="7" t="s">
        <v>114</v>
      </c>
      <c r="C22" s="7">
        <v>4.3999999999999997E-2</v>
      </c>
      <c r="D22" s="8"/>
      <c r="E22" s="39"/>
      <c r="F22" s="9"/>
      <c r="G22" s="10"/>
      <c r="H22" s="39"/>
      <c r="I22" s="11"/>
      <c r="J22" s="89"/>
      <c r="K22" s="14" t="s">
        <v>117</v>
      </c>
    </row>
    <row r="23" spans="1:11" ht="18" x14ac:dyDescent="0.25">
      <c r="A23" s="7">
        <f>SUM(C20:C23)</f>
        <v>0.63439999999999996</v>
      </c>
      <c r="B23" s="7" t="s">
        <v>115</v>
      </c>
      <c r="C23" s="7">
        <v>0.34839999999999999</v>
      </c>
      <c r="D23" s="8"/>
      <c r="E23" s="39"/>
      <c r="F23" s="9"/>
      <c r="G23" s="10"/>
      <c r="H23" s="39"/>
      <c r="I23" s="11"/>
      <c r="J23" s="89"/>
      <c r="K23" s="14" t="s">
        <v>118</v>
      </c>
    </row>
    <row r="24" spans="1:11" ht="18" x14ac:dyDescent="0.25">
      <c r="A24" s="7"/>
      <c r="B24" s="7"/>
      <c r="C24" s="52"/>
      <c r="D24" s="30"/>
      <c r="E24" s="15"/>
      <c r="F24" s="9"/>
      <c r="G24" s="10"/>
      <c r="H24" s="15"/>
      <c r="I24" s="11"/>
      <c r="J24" s="89"/>
      <c r="K24" s="14" t="s">
        <v>119</v>
      </c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86"/>
      <c r="K25" s="1"/>
    </row>
    <row r="26" spans="1:11" ht="18" x14ac:dyDescent="0.25">
      <c r="A26" s="24"/>
      <c r="B26" s="25" t="s">
        <v>76</v>
      </c>
      <c r="C26" s="25">
        <v>0.161</v>
      </c>
      <c r="D26" s="55" t="s">
        <v>75</v>
      </c>
      <c r="E26" s="41">
        <v>0.4123</v>
      </c>
      <c r="F26" s="28"/>
      <c r="G26" s="29"/>
      <c r="H26" s="50">
        <v>25000</v>
      </c>
      <c r="I26" s="26"/>
      <c r="J26" s="90"/>
      <c r="K26" s="14" t="s">
        <v>80</v>
      </c>
    </row>
    <row r="27" spans="1:11" ht="18" x14ac:dyDescent="0.25">
      <c r="A27" s="24"/>
      <c r="B27" s="25" t="s">
        <v>77</v>
      </c>
      <c r="C27" s="25">
        <v>0.27500000000000002</v>
      </c>
      <c r="D27" s="55" t="s">
        <v>79</v>
      </c>
      <c r="E27" s="42"/>
      <c r="F27" s="28"/>
      <c r="G27" s="29"/>
      <c r="H27" s="50"/>
      <c r="I27" s="26"/>
      <c r="J27" s="90"/>
      <c r="K27" s="14" t="s">
        <v>81</v>
      </c>
    </row>
    <row r="28" spans="1:11" ht="18" x14ac:dyDescent="0.25">
      <c r="A28" s="24"/>
      <c r="B28" s="25" t="s">
        <v>78</v>
      </c>
      <c r="C28" s="25">
        <v>0.2238</v>
      </c>
      <c r="D28" s="26"/>
      <c r="E28" s="42"/>
      <c r="F28" s="28"/>
      <c r="G28" s="29"/>
      <c r="H28" s="50"/>
      <c r="I28" s="26"/>
      <c r="J28" s="90"/>
      <c r="K28" s="14" t="s">
        <v>84</v>
      </c>
    </row>
    <row r="29" spans="1:11" ht="18" x14ac:dyDescent="0.25">
      <c r="A29" s="24"/>
      <c r="B29" s="25"/>
      <c r="C29" s="25"/>
      <c r="D29" s="26"/>
      <c r="E29" s="42"/>
      <c r="F29" s="28"/>
      <c r="G29" s="29"/>
      <c r="H29" s="50"/>
      <c r="I29" s="26"/>
      <c r="J29" s="90"/>
      <c r="K29" s="1"/>
    </row>
    <row r="30" spans="1:11" ht="18" x14ac:dyDescent="0.25">
      <c r="A30" s="24"/>
      <c r="B30" s="25"/>
      <c r="C30" s="25"/>
      <c r="D30" s="27"/>
      <c r="E30" s="42"/>
      <c r="F30" s="28"/>
      <c r="G30" s="29"/>
      <c r="H30" s="50"/>
      <c r="I30" s="26"/>
      <c r="J30" s="90"/>
      <c r="K30" s="1"/>
    </row>
    <row r="31" spans="1:11" ht="18" x14ac:dyDescent="0.25">
      <c r="A31" s="18"/>
      <c r="B31" s="19"/>
      <c r="C31" s="19"/>
      <c r="D31" s="21"/>
      <c r="E31" s="81"/>
      <c r="F31" s="22"/>
      <c r="G31" s="23"/>
      <c r="H31" s="82"/>
      <c r="I31" s="20"/>
      <c r="J31" s="91"/>
      <c r="K31" s="97" t="s">
        <v>139</v>
      </c>
    </row>
    <row r="32" spans="1:11" ht="18" x14ac:dyDescent="0.25">
      <c r="A32" s="1"/>
      <c r="B32" s="14" t="s">
        <v>83</v>
      </c>
      <c r="C32" s="1"/>
      <c r="D32" s="62" t="s">
        <v>82</v>
      </c>
      <c r="E32" s="3">
        <v>8.5500000000000007E-2</v>
      </c>
      <c r="F32" s="4"/>
      <c r="G32" s="5"/>
      <c r="H32" s="3"/>
      <c r="I32" s="3"/>
      <c r="J32" s="90"/>
      <c r="K32" s="14" t="s">
        <v>149</v>
      </c>
    </row>
    <row r="33" spans="1:11" ht="18" x14ac:dyDescent="0.25">
      <c r="A33" s="24"/>
      <c r="B33" s="43"/>
      <c r="C33" s="53"/>
      <c r="D33" s="45" t="s">
        <v>101</v>
      </c>
      <c r="E33" s="42"/>
      <c r="F33" s="28"/>
      <c r="G33" s="29"/>
      <c r="H33" s="50"/>
      <c r="I33" s="26"/>
      <c r="J33" s="90"/>
      <c r="K33" s="72" t="s">
        <v>85</v>
      </c>
    </row>
    <row r="34" spans="1:11" ht="18" x14ac:dyDescent="0.25">
      <c r="A34" s="24"/>
      <c r="B34" s="43"/>
      <c r="C34" s="24"/>
      <c r="D34" s="45" t="s">
        <v>121</v>
      </c>
      <c r="E34" s="42"/>
      <c r="F34" s="28"/>
      <c r="G34" s="24"/>
      <c r="H34" s="50"/>
      <c r="I34" s="24"/>
      <c r="J34" s="92"/>
      <c r="K34" s="14" t="s">
        <v>86</v>
      </c>
    </row>
    <row r="35" spans="1:11" ht="18" x14ac:dyDescent="0.25">
      <c r="A35" s="25"/>
      <c r="B35" s="48"/>
      <c r="C35" s="24"/>
      <c r="D35" s="46"/>
      <c r="E35" s="42"/>
      <c r="F35" s="28"/>
      <c r="G35" s="29"/>
      <c r="H35" s="50"/>
      <c r="I35" s="26"/>
      <c r="J35" s="90"/>
      <c r="K35" s="14" t="s">
        <v>87</v>
      </c>
    </row>
    <row r="36" spans="1:11" ht="18" x14ac:dyDescent="0.25">
      <c r="A36" s="25"/>
      <c r="B36" s="48"/>
      <c r="C36" s="24"/>
      <c r="D36" s="46"/>
      <c r="E36" s="42"/>
      <c r="F36" s="28"/>
      <c r="G36" s="24"/>
      <c r="H36" s="50"/>
      <c r="I36" s="24"/>
      <c r="J36" s="93"/>
      <c r="K36" s="1"/>
    </row>
    <row r="37" spans="1:11" ht="18" x14ac:dyDescent="0.25">
      <c r="A37" s="25"/>
      <c r="B37" s="48" t="s">
        <v>99</v>
      </c>
      <c r="C37" s="24">
        <v>2.2200000000000001E-2</v>
      </c>
      <c r="D37" s="62" t="s">
        <v>172</v>
      </c>
      <c r="E37" s="24">
        <v>2.2200000000000001E-2</v>
      </c>
      <c r="F37" s="28"/>
      <c r="G37" s="24"/>
      <c r="H37" s="50"/>
      <c r="I37" s="24"/>
      <c r="J37" s="93"/>
      <c r="K37" s="14" t="s">
        <v>95</v>
      </c>
    </row>
    <row r="38" spans="1:11" ht="18" x14ac:dyDescent="0.25">
      <c r="A38" s="1"/>
      <c r="B38" s="1"/>
      <c r="C38" s="1"/>
      <c r="D38" s="62" t="s">
        <v>100</v>
      </c>
      <c r="E38" s="1"/>
      <c r="F38" s="1"/>
      <c r="G38" s="1"/>
      <c r="H38" s="1"/>
      <c r="I38" s="1"/>
      <c r="J38" s="86"/>
      <c r="K38" s="14" t="s">
        <v>97</v>
      </c>
    </row>
    <row r="39" spans="1:11" ht="18" x14ac:dyDescent="0.25">
      <c r="A39" s="25"/>
      <c r="B39" s="25"/>
      <c r="C39" s="25"/>
      <c r="D39" s="55" t="s">
        <v>120</v>
      </c>
      <c r="E39" s="42"/>
      <c r="F39" s="56"/>
      <c r="G39" s="57"/>
      <c r="H39" s="58"/>
      <c r="I39" s="55"/>
      <c r="J39" s="94"/>
      <c r="K39" s="14" t="s">
        <v>96</v>
      </c>
    </row>
    <row r="40" spans="1:11" ht="18" x14ac:dyDescent="0.25">
      <c r="A40" s="7"/>
      <c r="B40" s="7"/>
      <c r="C40" s="7"/>
      <c r="D40" s="8"/>
      <c r="E40" s="40"/>
      <c r="F40" s="7"/>
      <c r="G40" s="7"/>
      <c r="H40" s="51"/>
      <c r="I40" s="11"/>
      <c r="J40" s="88"/>
      <c r="K40" s="14" t="s">
        <v>98</v>
      </c>
    </row>
    <row r="41" spans="1:11" ht="18" x14ac:dyDescent="0.25">
      <c r="A41" s="7"/>
      <c r="B41" s="7"/>
      <c r="C41" s="7"/>
      <c r="D41" s="8"/>
      <c r="E41" s="40"/>
      <c r="F41" s="7"/>
      <c r="G41" s="7"/>
      <c r="H41" s="51"/>
      <c r="I41" s="11"/>
      <c r="J41" s="88"/>
      <c r="K41" s="14" t="s">
        <v>148</v>
      </c>
    </row>
    <row r="42" spans="1:11" ht="18" x14ac:dyDescent="0.25">
      <c r="A42" s="1"/>
      <c r="B42" s="1"/>
      <c r="C42" s="1"/>
      <c r="D42" s="3"/>
      <c r="E42" s="3"/>
      <c r="F42" s="4"/>
      <c r="G42" s="5"/>
      <c r="H42" s="3"/>
      <c r="I42" s="3"/>
      <c r="J42" s="90"/>
      <c r="K42" s="1"/>
    </row>
    <row r="43" spans="1:11" ht="18" x14ac:dyDescent="0.25">
      <c r="A43" s="1"/>
      <c r="B43" s="1"/>
      <c r="C43" s="1"/>
      <c r="D43" s="13"/>
      <c r="E43" s="1"/>
      <c r="F43" s="1"/>
      <c r="G43" s="1"/>
      <c r="H43" s="64"/>
      <c r="I43" s="62"/>
      <c r="J43" s="95"/>
      <c r="K43" s="1"/>
    </row>
    <row r="44" spans="1:11" ht="18" x14ac:dyDescent="0.25">
      <c r="A44" s="1"/>
      <c r="B44" s="14" t="s">
        <v>108</v>
      </c>
      <c r="C44" s="1"/>
      <c r="D44" s="13" t="s">
        <v>107</v>
      </c>
      <c r="E44" s="1">
        <v>1.83E-2</v>
      </c>
      <c r="F44" s="1"/>
      <c r="G44" s="1"/>
      <c r="H44" s="64">
        <v>130000</v>
      </c>
      <c r="I44" s="62"/>
      <c r="J44" s="63"/>
      <c r="K44" s="14" t="s">
        <v>150</v>
      </c>
    </row>
    <row r="45" spans="1:11" x14ac:dyDescent="0.2">
      <c r="A45" s="98"/>
      <c r="B45" s="99"/>
      <c r="C45" s="99"/>
      <c r="D45" s="112" t="s">
        <v>147</v>
      </c>
      <c r="E45" s="100"/>
      <c r="K45" s="101"/>
    </row>
    <row r="46" spans="1:11" x14ac:dyDescent="0.2">
      <c r="A46" s="37"/>
      <c r="B46" s="102"/>
      <c r="C46" s="102"/>
      <c r="D46" s="102"/>
      <c r="E46" s="103"/>
      <c r="F46" s="38"/>
      <c r="G46" s="38"/>
      <c r="H46" s="38"/>
      <c r="I46" s="38"/>
      <c r="J46" s="38"/>
      <c r="K46" s="38"/>
    </row>
    <row r="47" spans="1:11" x14ac:dyDescent="0.2">
      <c r="A47" s="37"/>
      <c r="B47" s="102"/>
      <c r="C47" s="102"/>
      <c r="D47" s="102"/>
      <c r="E47" s="37"/>
      <c r="F47" s="38"/>
      <c r="G47" s="38"/>
      <c r="H47" s="38"/>
      <c r="I47" s="38"/>
      <c r="J47" s="38"/>
      <c r="K47" s="38"/>
    </row>
    <row r="48" spans="1:11" x14ac:dyDescent="0.2">
      <c r="A48" s="37"/>
      <c r="B48" s="102"/>
      <c r="C48" s="102"/>
      <c r="D48" s="102"/>
      <c r="E48" s="37"/>
      <c r="F48" s="38"/>
      <c r="G48" s="38"/>
      <c r="H48" s="38"/>
      <c r="I48" s="38"/>
      <c r="J48" s="38"/>
      <c r="K48" s="38"/>
    </row>
    <row r="49" spans="1:11" x14ac:dyDescent="0.2">
      <c r="A49" s="37"/>
      <c r="B49" s="37"/>
      <c r="C49" s="37"/>
      <c r="D49" s="37"/>
      <c r="E49" s="37"/>
      <c r="F49" s="38"/>
      <c r="G49" s="38"/>
      <c r="H49" s="38"/>
      <c r="I49" s="38"/>
      <c r="J49" s="38"/>
      <c r="K49" s="38"/>
    </row>
    <row r="50" spans="1:11" x14ac:dyDescent="0.2">
      <c r="A50" s="102"/>
      <c r="B50" s="102"/>
      <c r="C50" s="102"/>
      <c r="D50" s="102"/>
      <c r="E50" s="102"/>
      <c r="F50" s="38"/>
      <c r="G50" s="38"/>
      <c r="H50" s="38"/>
      <c r="I50" s="38"/>
      <c r="J50" s="38"/>
      <c r="K50" s="38"/>
    </row>
    <row r="51" spans="1:11" x14ac:dyDescent="0.2">
      <c r="A51" s="37"/>
      <c r="B51" s="37"/>
      <c r="C51" s="37"/>
      <c r="D51" s="37"/>
      <c r="E51" s="37"/>
      <c r="F51" s="38"/>
      <c r="G51" s="38"/>
      <c r="H51" s="38"/>
      <c r="I51" s="38"/>
      <c r="J51" s="38"/>
      <c r="K51" s="38"/>
    </row>
    <row r="52" spans="1:11" x14ac:dyDescent="0.2">
      <c r="A52" s="102"/>
      <c r="B52" s="104"/>
      <c r="C52" s="102"/>
      <c r="D52" s="102"/>
      <c r="E52" s="102"/>
      <c r="F52" s="38"/>
      <c r="G52" s="38"/>
      <c r="H52" s="38"/>
      <c r="I52" s="38"/>
      <c r="J52" s="105"/>
      <c r="K52" s="38"/>
    </row>
    <row r="53" spans="1:11" x14ac:dyDescent="0.2">
      <c r="A53" s="38"/>
      <c r="B53" s="38"/>
      <c r="C53" s="38"/>
      <c r="D53" s="38"/>
      <c r="E53" s="38"/>
      <c r="F53" s="38"/>
      <c r="G53" s="38"/>
      <c r="H53" s="38"/>
      <c r="I53" s="38"/>
      <c r="J53" s="105"/>
      <c r="K53" s="38"/>
    </row>
    <row r="54" spans="1:11" ht="15" x14ac:dyDescent="0.2">
      <c r="A54" s="106"/>
      <c r="B54" s="106"/>
      <c r="C54" s="106"/>
      <c r="D54" s="107"/>
      <c r="E54" s="106"/>
      <c r="F54" s="106"/>
      <c r="G54" s="106"/>
      <c r="H54" s="106"/>
      <c r="I54" s="106"/>
      <c r="J54" s="106"/>
      <c r="K54" s="38"/>
    </row>
    <row r="55" spans="1:11" ht="15" x14ac:dyDescent="0.2">
      <c r="A55" s="106"/>
      <c r="B55" s="106"/>
      <c r="C55" s="106"/>
      <c r="D55" s="107"/>
      <c r="E55" s="106"/>
      <c r="F55" s="106"/>
      <c r="G55" s="106"/>
      <c r="H55" s="106"/>
      <c r="I55" s="106"/>
      <c r="J55" s="106"/>
      <c r="K55" s="38"/>
    </row>
    <row r="56" spans="1:11" x14ac:dyDescent="0.2">
      <c r="A56" s="108"/>
      <c r="B56" s="38"/>
      <c r="C56" s="38"/>
      <c r="D56" s="38"/>
      <c r="E56" s="38"/>
      <c r="F56" s="38"/>
      <c r="G56" s="38"/>
      <c r="H56" s="38"/>
      <c r="I56" s="38"/>
      <c r="J56" s="109"/>
      <c r="K56" s="38"/>
    </row>
    <row r="57" spans="1:11" ht="19.5" x14ac:dyDescent="0.25">
      <c r="A57" s="38"/>
      <c r="B57" s="38"/>
      <c r="C57" s="38"/>
      <c r="D57" s="38"/>
      <c r="E57" s="38"/>
      <c r="F57" s="38"/>
      <c r="G57" s="38"/>
      <c r="H57" s="38"/>
      <c r="I57" s="110"/>
      <c r="J57" s="111"/>
      <c r="K57" s="38"/>
    </row>
  </sheetData>
  <pageMargins left="0.23622047244094491" right="0.23622047244094491" top="0.74803149606299213" bottom="0.74803149606299213" header="0.31496062992125984" footer="0.31496062992125984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af perso vignoble</vt:lpstr>
      <vt:lpstr>vignobles  francois perso</vt:lpstr>
      <vt:lpstr>communaute vignes biens</vt:lpstr>
    </vt:vector>
  </TitlesOfParts>
  <Company>af-gros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af</cp:lastModifiedBy>
  <cp:lastPrinted>2017-11-28T15:31:31Z</cp:lastPrinted>
  <dcterms:created xsi:type="dcterms:W3CDTF">2011-11-17T20:37:17Z</dcterms:created>
  <dcterms:modified xsi:type="dcterms:W3CDTF">2017-11-28T15:32:07Z</dcterms:modified>
</cp:coreProperties>
</file>