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4000" windowHeight="9735" tabRatio="414"/>
  </bookViews>
  <sheets>
    <sheet name="USA 14-15" sheetId="1" r:id="rId1"/>
    <sheet name="AUTRES 14-15" sheetId="2" r:id="rId2"/>
    <sheet name="EXERCICE 2014-2015" sheetId="4" r:id="rId3"/>
    <sheet name="RECAP LEMOINE 2014-2015" sheetId="5" r:id="rId4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9" i="4" l="1"/>
  <c r="M18" i="4"/>
  <c r="M14" i="4"/>
  <c r="M13" i="4"/>
  <c r="Q20" i="1"/>
  <c r="Q16" i="1"/>
  <c r="Q15" i="1"/>
  <c r="Q14" i="1"/>
  <c r="Q13" i="1"/>
  <c r="Q12" i="1"/>
  <c r="L13" i="1"/>
  <c r="L12" i="1"/>
  <c r="L19" i="1"/>
  <c r="L18" i="1"/>
  <c r="Q11" i="1"/>
  <c r="L11" i="1"/>
  <c r="M9" i="2"/>
  <c r="M8" i="2"/>
  <c r="E19" i="5"/>
  <c r="D19" i="5"/>
  <c r="M12" i="4"/>
  <c r="M11" i="4"/>
  <c r="M10" i="4"/>
  <c r="M9" i="4"/>
  <c r="M8" i="4"/>
  <c r="M7" i="4"/>
  <c r="M6" i="4"/>
  <c r="M5" i="4"/>
  <c r="M4" i="4"/>
  <c r="Q10" i="1"/>
  <c r="Q9" i="1"/>
  <c r="L10" i="1"/>
  <c r="L9" i="1"/>
  <c r="I19" i="2" l="1"/>
  <c r="G19" i="2"/>
  <c r="H21" i="1"/>
  <c r="F21" i="1"/>
  <c r="D13" i="5" l="1"/>
  <c r="D11" i="5"/>
  <c r="E9" i="5"/>
  <c r="E8" i="5"/>
  <c r="E6" i="5"/>
  <c r="E5" i="5"/>
  <c r="E3" i="5"/>
  <c r="L4" i="1" l="1"/>
  <c r="L5" i="1"/>
  <c r="J7" i="1"/>
  <c r="Q5" i="1" l="1"/>
  <c r="Q4" i="1"/>
  <c r="Q7" i="1"/>
  <c r="Q42" i="4" l="1"/>
  <c r="P42" i="4"/>
  <c r="M42" i="4" l="1"/>
  <c r="G42" i="4"/>
  <c r="J42" i="4"/>
  <c r="L21" i="1" l="1"/>
  <c r="Q21" i="1" l="1"/>
</calcChain>
</file>

<file path=xl/sharedStrings.xml><?xml version="1.0" encoding="utf-8"?>
<sst xmlns="http://schemas.openxmlformats.org/spreadsheetml/2006/main" count="312" uniqueCount="109">
  <si>
    <t>NOM DU CLIENT</t>
  </si>
  <si>
    <t>VILLE</t>
  </si>
  <si>
    <t>ETAT</t>
  </si>
  <si>
    <t>PAYS</t>
  </si>
  <si>
    <t>N° FACT</t>
  </si>
  <si>
    <t>MONTANT</t>
  </si>
  <si>
    <t>AFG</t>
  </si>
  <si>
    <t>FP</t>
  </si>
  <si>
    <t>COMMISSIONS</t>
  </si>
  <si>
    <t>REGLEMENT</t>
  </si>
  <si>
    <t>DATE</t>
  </si>
  <si>
    <t>TAUX</t>
  </si>
  <si>
    <t>MONTANT HT</t>
  </si>
  <si>
    <t>DATE FACT</t>
  </si>
  <si>
    <t>GIEPAC</t>
  </si>
  <si>
    <t>TOTAL</t>
  </si>
  <si>
    <t>LEMOINE = 13800$  -  1€ = 1,37$</t>
  </si>
  <si>
    <t>VILLE / PAYS</t>
  </si>
  <si>
    <r>
      <t xml:space="preserve">NOM DU CLIENT </t>
    </r>
    <r>
      <rPr>
        <b/>
        <sz val="12"/>
        <color rgb="FFFF0000"/>
        <rFont val="Calibri"/>
        <family val="2"/>
        <scheme val="minor"/>
      </rPr>
      <t>FINAL</t>
    </r>
  </si>
  <si>
    <t>TX</t>
  </si>
  <si>
    <t>MASSACHUSSETS</t>
  </si>
  <si>
    <r>
      <t xml:space="preserve">HORIZON // </t>
    </r>
    <r>
      <rPr>
        <b/>
        <sz val="11"/>
        <color rgb="FFFF0000"/>
        <rFont val="Calibri"/>
        <family val="2"/>
        <scheme val="minor"/>
      </rPr>
      <t>CPA</t>
    </r>
  </si>
  <si>
    <t>MAC ARTHUR BEVERAGES</t>
  </si>
  <si>
    <t>WASHINGTON</t>
  </si>
  <si>
    <r>
      <t xml:space="preserve">GREAT SIGNATURE // </t>
    </r>
    <r>
      <rPr>
        <b/>
        <sz val="11"/>
        <color rgb="FFFF0000"/>
        <rFont val="Calibri"/>
        <family val="2"/>
        <scheme val="minor"/>
      </rPr>
      <t>CPA</t>
    </r>
  </si>
  <si>
    <t>ATLANTA</t>
  </si>
  <si>
    <t>GEORGIE</t>
  </si>
  <si>
    <t>VERITAS IMPORTS</t>
  </si>
  <si>
    <t>GLENDALE</t>
  </si>
  <si>
    <t>CALIFORNIE</t>
  </si>
  <si>
    <t>CHELSEA VENTURES</t>
  </si>
  <si>
    <t>CHICAGO</t>
  </si>
  <si>
    <t>ILLINOIS</t>
  </si>
  <si>
    <t>REGLEMENT en €</t>
  </si>
  <si>
    <t>CLIENT</t>
  </si>
  <si>
    <t>FACTURE</t>
  </si>
  <si>
    <t>TAUX CHANGE</t>
  </si>
  <si>
    <t>DATE FACTURE</t>
  </si>
  <si>
    <t>THE SOURCE</t>
  </si>
  <si>
    <t>FIVE GRAPES</t>
  </si>
  <si>
    <t>HORIZON</t>
  </si>
  <si>
    <t>COM VERSEES EN $</t>
  </si>
  <si>
    <t>COMMISSIONS TOTALES</t>
  </si>
  <si>
    <t>COM VERSEES EN €</t>
  </si>
  <si>
    <t>POUR INFO</t>
  </si>
  <si>
    <t>RESTE A VERSER</t>
  </si>
  <si>
    <t>LICENCE TEXAS</t>
  </si>
  <si>
    <r>
      <t xml:space="preserve">FRUIT OF THE VINE // </t>
    </r>
    <r>
      <rPr>
        <b/>
        <sz val="11"/>
        <color rgb="FFFF0000"/>
        <rFont val="Calibri"/>
        <family val="2"/>
        <scheme val="minor"/>
      </rPr>
      <t>CPA</t>
    </r>
  </si>
  <si>
    <t>NEW YORK</t>
  </si>
  <si>
    <t>CAVEAU SELECTIONS - PAUL SCOTT</t>
  </si>
  <si>
    <t>PORTLAND</t>
  </si>
  <si>
    <t>OREGON</t>
  </si>
  <si>
    <t>NORTON</t>
  </si>
  <si>
    <t>LONG ISLAND CITY</t>
  </si>
  <si>
    <r>
      <t xml:space="preserve">SCOTT PAUL // </t>
    </r>
    <r>
      <rPr>
        <b/>
        <sz val="11"/>
        <color rgb="FFFF0000"/>
        <rFont val="Calibri"/>
        <family val="2"/>
        <scheme val="minor"/>
      </rPr>
      <t>CPA</t>
    </r>
  </si>
  <si>
    <t>NAPA</t>
  </si>
  <si>
    <r>
      <t xml:space="preserve">FIVE GRAPES // </t>
    </r>
    <r>
      <rPr>
        <b/>
        <sz val="11"/>
        <color rgb="FFFF0000"/>
        <rFont val="Calibri"/>
        <family val="2"/>
        <scheme val="minor"/>
      </rPr>
      <t>CPA</t>
    </r>
  </si>
  <si>
    <t>SONOMA</t>
  </si>
  <si>
    <r>
      <t xml:space="preserve">CRYSTAL // </t>
    </r>
    <r>
      <rPr>
        <b/>
        <sz val="11"/>
        <color rgb="FFFF0000"/>
        <rFont val="Calibri"/>
        <family val="2"/>
        <scheme val="minor"/>
      </rPr>
      <t>CPA</t>
    </r>
  </si>
  <si>
    <t>COREE</t>
  </si>
  <si>
    <t>CPA</t>
  </si>
  <si>
    <t>LE PARISIEN</t>
  </si>
  <si>
    <t>BEAUNE</t>
  </si>
  <si>
    <r>
      <t xml:space="preserve">AUSSINO // </t>
    </r>
    <r>
      <rPr>
        <b/>
        <sz val="11"/>
        <color rgb="FFFF0000"/>
        <rFont val="Calibri"/>
        <family val="2"/>
        <scheme val="minor"/>
      </rPr>
      <t>CPA</t>
    </r>
  </si>
  <si>
    <t>CHINE</t>
  </si>
  <si>
    <t>BERRY BROS</t>
  </si>
  <si>
    <t>BASINGSTOKE</t>
  </si>
  <si>
    <t>ROYAUME UNI</t>
  </si>
  <si>
    <r>
      <t xml:space="preserve">AMPELY // </t>
    </r>
    <r>
      <rPr>
        <b/>
        <sz val="11"/>
        <color rgb="FFFF0000"/>
        <rFont val="Calibri"/>
        <family val="2"/>
        <scheme val="minor"/>
      </rPr>
      <t>CPA</t>
    </r>
  </si>
  <si>
    <t>PICOLO</t>
  </si>
  <si>
    <t xml:space="preserve">MEXIQUE </t>
  </si>
  <si>
    <r>
      <t xml:space="preserve">RUBY RED // </t>
    </r>
    <r>
      <rPr>
        <b/>
        <sz val="11"/>
        <color rgb="FFFF0000"/>
        <rFont val="Calibri"/>
        <family val="2"/>
        <scheme val="minor"/>
      </rPr>
      <t>CPA</t>
    </r>
  </si>
  <si>
    <r>
      <t xml:space="preserve">ADELAIDE // </t>
    </r>
    <r>
      <rPr>
        <b/>
        <sz val="11"/>
        <color rgb="FFFF0000"/>
        <rFont val="Calibri"/>
        <family val="2"/>
        <scheme val="minor"/>
      </rPr>
      <t>CPA</t>
    </r>
  </si>
  <si>
    <t>TAIWAN</t>
  </si>
  <si>
    <r>
      <t xml:space="preserve">YOURS // </t>
    </r>
    <r>
      <rPr>
        <b/>
        <sz val="11"/>
        <color rgb="FFFF0000"/>
        <rFont val="Calibri"/>
        <family val="2"/>
        <scheme val="minor"/>
      </rPr>
      <t>CPA</t>
    </r>
  </si>
  <si>
    <t>JAPON</t>
  </si>
  <si>
    <r>
      <t xml:space="preserve">WINE ZAP // </t>
    </r>
    <r>
      <rPr>
        <b/>
        <sz val="11"/>
        <color rgb="FFFF0000"/>
        <rFont val="Calibri"/>
        <family val="2"/>
        <scheme val="minor"/>
      </rPr>
      <t>CPA</t>
    </r>
  </si>
  <si>
    <t>THAILANDE</t>
  </si>
  <si>
    <t>WASHINGTON / USA</t>
  </si>
  <si>
    <t>GLENDALE / USA</t>
  </si>
  <si>
    <t>ATLANTA / USA</t>
  </si>
  <si>
    <t>NORTON / USA</t>
  </si>
  <si>
    <t>CHICAGO / USA</t>
  </si>
  <si>
    <t>PORTLAND / USA</t>
  </si>
  <si>
    <t>NAPA / USA</t>
  </si>
  <si>
    <t>SONOMA / USA</t>
  </si>
  <si>
    <t>LONG ISLAND CITY / USA</t>
  </si>
  <si>
    <t>DIRECT</t>
  </si>
  <si>
    <t>GREAT SIGNATURE</t>
  </si>
  <si>
    <t>SCOTT PAUL</t>
  </si>
  <si>
    <t>FRUIT OF THE VINE</t>
  </si>
  <si>
    <t>CRYSTAL</t>
  </si>
  <si>
    <t>AUSSINO</t>
  </si>
  <si>
    <t>AMPELY</t>
  </si>
  <si>
    <t>RUBY RED</t>
  </si>
  <si>
    <t>ADELAIDE</t>
  </si>
  <si>
    <t>YOURS</t>
  </si>
  <si>
    <t>WINE ZAP</t>
  </si>
  <si>
    <t>BASINGSTOKE / GB</t>
  </si>
  <si>
    <t xml:space="preserve">PICOLO / MEXIQUE </t>
  </si>
  <si>
    <t>58-2014</t>
  </si>
  <si>
    <t>2015-13</t>
  </si>
  <si>
    <t>2015-28</t>
  </si>
  <si>
    <t>2015-44</t>
  </si>
  <si>
    <t>2015-43</t>
  </si>
  <si>
    <t>59-2014</t>
  </si>
  <si>
    <t>9159+2578</t>
  </si>
  <si>
    <t>ADRIAN CHALK</t>
  </si>
  <si>
    <t>VRT 21/09/15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</si>
</sst>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[$$-409]#,##0.00"/>
    <numFmt numFmtId="165" formatCode="#,##0.00\ [$€-1]"/>
    <numFmt numFmtId="166" formatCode="#,##0.00\ &quot;€&quot;"/>
    <numFmt numFmtId="167" formatCode="#,##0.0\ &quot;€&quot;"/>
    <numFmt numFmtId="168" formatCode="#,##0\ &quot;€&quot;"/>
    <numFmt numFmtId="169" formatCode="mm/yy"/>
  </numFmts>
  <fonts count="7" x14ac:knownFonts="1">
    <font>
      <sz val="11"/>
      <color theme="1"/>
      <name val="Calibri"/>
      <family val="2"/>
      <scheme val="minor"/>
    </font>
    <font>
      <sz val="11"/>
      <color rgb="FF99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1"/>
      <color theme="7" tint="-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24">
    <border>
      <left/>
      <right/>
      <top/>
      <bottom/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rgb="FFC00000"/>
      </left>
      <right style="medium">
        <color rgb="FFC00000"/>
      </right>
      <top/>
      <bottom/>
      <diagonal/>
    </border>
    <border>
      <left style="medium">
        <color rgb="FFC00000"/>
      </left>
      <right style="medium">
        <color rgb="FFC00000"/>
      </right>
      <top/>
      <bottom style="medium">
        <color rgb="FFC00000"/>
      </bottom>
      <diagonal/>
    </border>
    <border>
      <left style="medium">
        <color theme="5" tint="-0.499984740745262"/>
      </left>
      <right style="medium">
        <color theme="5" tint="-0.499984740745262"/>
      </right>
      <top/>
      <bottom/>
      <diagonal/>
    </border>
    <border>
      <left style="medium">
        <color theme="5" tint="-0.499984740745262"/>
      </left>
      <right/>
      <top style="medium">
        <color theme="5" tint="-0.499984740745262"/>
      </top>
      <bottom style="medium">
        <color theme="5" tint="-0.499984740745262"/>
      </bottom>
      <diagonal/>
    </border>
    <border>
      <left style="medium">
        <color theme="5" tint="-0.499984740745262"/>
      </left>
      <right/>
      <top/>
      <bottom/>
      <diagonal/>
    </border>
    <border>
      <left style="medium">
        <color theme="5" tint="-0.499984740745262"/>
      </left>
      <right/>
      <top/>
      <bottom style="medium">
        <color theme="5" tint="-0.499984740745262"/>
      </bottom>
      <diagonal/>
    </border>
    <border>
      <left style="medium">
        <color theme="5" tint="-0.499984740745262"/>
      </left>
      <right style="medium">
        <color theme="5" tint="-0.499984740745262"/>
      </right>
      <top style="medium">
        <color theme="5" tint="-0.499984740745262"/>
      </top>
      <bottom style="medium">
        <color theme="5" tint="-0.499984740745262"/>
      </bottom>
      <diagonal/>
    </border>
    <border>
      <left/>
      <right style="medium">
        <color theme="4" tint="-0.499984740745262"/>
      </right>
      <top/>
      <bottom/>
      <diagonal/>
    </border>
    <border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medium">
        <color theme="4" tint="-0.499984740745262"/>
      </left>
      <right style="medium">
        <color theme="4" tint="-0.499984740745262"/>
      </right>
      <top/>
      <bottom/>
      <diagonal/>
    </border>
    <border>
      <left style="medium">
        <color theme="4" tint="-0.499984740745262"/>
      </left>
      <right/>
      <top style="medium">
        <color theme="4" tint="-0.499984740745262"/>
      </top>
      <bottom style="medium">
        <color theme="4" tint="-0.499984740745262"/>
      </bottom>
      <diagonal/>
    </border>
    <border>
      <left style="medium">
        <color theme="4" tint="-0.499984740745262"/>
      </left>
      <right style="medium">
        <color theme="4" tint="-0.499984740745262"/>
      </right>
      <top/>
      <bottom style="medium">
        <color theme="4" tint="-0.499984740745262"/>
      </bottom>
      <diagonal/>
    </border>
    <border>
      <left style="medium">
        <color rgb="FF9900FF"/>
      </left>
      <right style="medium">
        <color rgb="FF9900FF"/>
      </right>
      <top style="medium">
        <color rgb="FF9900FF"/>
      </top>
      <bottom style="medium">
        <color rgb="FF9900FF"/>
      </bottom>
      <diagonal/>
    </border>
    <border>
      <left style="medium">
        <color rgb="FF9900FF"/>
      </left>
      <right style="medium">
        <color rgb="FF9900FF"/>
      </right>
      <top style="medium">
        <color rgb="FF9900FF"/>
      </top>
      <bottom/>
      <diagonal/>
    </border>
    <border>
      <left style="medium">
        <color rgb="FF9900FF"/>
      </left>
      <right style="medium">
        <color rgb="FF9900FF"/>
      </right>
      <top/>
      <bottom/>
      <diagonal/>
    </border>
    <border>
      <left style="medium">
        <color rgb="FF9900FF"/>
      </left>
      <right/>
      <top style="medium">
        <color rgb="FF9900FF"/>
      </top>
      <bottom style="medium">
        <color rgb="FF9900FF"/>
      </bottom>
      <diagonal/>
    </border>
    <border>
      <left/>
      <right style="medium">
        <color rgb="FF9900FF"/>
      </right>
      <top style="medium">
        <color rgb="FF9900FF"/>
      </top>
      <bottom style="medium">
        <color rgb="FF9900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C00000"/>
      </right>
      <top/>
      <bottom/>
      <diagonal/>
    </border>
    <border>
      <left style="medium">
        <color rgb="FFC00000"/>
      </left>
      <right style="medium">
        <color theme="5" tint="-0.499984740745262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87">
    <xf numFmtId="0" fontId="0" fillId="0" borderId="0" xfId="0"/>
    <xf numFmtId="0" fontId="0" fillId="0" borderId="0" xfId="0" applyAlignment="1"/>
    <xf numFmtId="9" fontId="0" fillId="0" borderId="0" xfId="0" applyNumberFormat="1"/>
    <xf numFmtId="2" fontId="0" fillId="0" borderId="0" xfId="0" applyNumberFormat="1"/>
    <xf numFmtId="14" fontId="0" fillId="0" borderId="0" xfId="0" applyNumberFormat="1"/>
    <xf numFmtId="2" fontId="0" fillId="0" borderId="2" xfId="0" applyNumberFormat="1" applyBorder="1"/>
    <xf numFmtId="2" fontId="0" fillId="0" borderId="1" xfId="0" applyNumberFormat="1" applyBorder="1"/>
    <xf numFmtId="164" fontId="0" fillId="0" borderId="0" xfId="0" applyNumberFormat="1"/>
    <xf numFmtId="14" fontId="0" fillId="0" borderId="0" xfId="0" applyNumberFormat="1" applyFill="1"/>
    <xf numFmtId="2" fontId="0" fillId="0" borderId="0" xfId="0" applyNumberFormat="1" applyFill="1"/>
    <xf numFmtId="0" fontId="0" fillId="0" borderId="0" xfId="0" applyAlignment="1"/>
    <xf numFmtId="1" fontId="0" fillId="0" borderId="0" xfId="0" applyNumberFormat="1"/>
    <xf numFmtId="0" fontId="0" fillId="0" borderId="0" xfId="0" applyFill="1"/>
    <xf numFmtId="0" fontId="0" fillId="0" borderId="0" xfId="0" applyFill="1" applyAlignment="1">
      <alignment horizontal="center"/>
    </xf>
    <xf numFmtId="2" fontId="0" fillId="0" borderId="0" xfId="0" applyNumberFormat="1" applyBorder="1"/>
    <xf numFmtId="0" fontId="5" fillId="0" borderId="0" xfId="0" applyFont="1" applyAlignment="1"/>
    <xf numFmtId="0" fontId="0" fillId="0" borderId="2" xfId="0" applyBorder="1"/>
    <xf numFmtId="0" fontId="0" fillId="0" borderId="3" xfId="0" applyBorder="1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2" fontId="0" fillId="0" borderId="9" xfId="0" applyNumberFormat="1" applyBorder="1"/>
    <xf numFmtId="0" fontId="0" fillId="0" borderId="12" xfId="0" applyBorder="1"/>
    <xf numFmtId="0" fontId="0" fillId="0" borderId="13" xfId="0" applyBorder="1"/>
    <xf numFmtId="4" fontId="0" fillId="0" borderId="1" xfId="0" applyNumberFormat="1" applyBorder="1"/>
    <xf numFmtId="4" fontId="0" fillId="0" borderId="2" xfId="0" applyNumberFormat="1" applyBorder="1"/>
    <xf numFmtId="4" fontId="0" fillId="0" borderId="0" xfId="0" applyNumberFormat="1"/>
    <xf numFmtId="4" fontId="0" fillId="0" borderId="8" xfId="0" applyNumberFormat="1" applyBorder="1"/>
    <xf numFmtId="4" fontId="0" fillId="0" borderId="4" xfId="0" applyNumberFormat="1" applyBorder="1"/>
    <xf numFmtId="4" fontId="0" fillId="0" borderId="10" xfId="0" applyNumberFormat="1" applyBorder="1"/>
    <xf numFmtId="4" fontId="0" fillId="0" borderId="11" xfId="0" applyNumberFormat="1" applyBorder="1"/>
    <xf numFmtId="4" fontId="0" fillId="0" borderId="17" xfId="0" applyNumberFormat="1" applyBorder="1"/>
    <xf numFmtId="4" fontId="0" fillId="0" borderId="18" xfId="0" applyNumberFormat="1" applyBorder="1"/>
    <xf numFmtId="0" fontId="0" fillId="0" borderId="0" xfId="0" applyAlignment="1">
      <alignment horizontal="center"/>
    </xf>
    <xf numFmtId="4" fontId="1" fillId="0" borderId="15" xfId="0" applyNumberFormat="1" applyFont="1" applyBorder="1"/>
    <xf numFmtId="4" fontId="1" fillId="0" borderId="16" xfId="0" applyNumberFormat="1" applyFont="1" applyBorder="1"/>
    <xf numFmtId="4" fontId="1" fillId="0" borderId="14" xfId="0" applyNumberFormat="1" applyFont="1" applyBorder="1"/>
    <xf numFmtId="4" fontId="1" fillId="0" borderId="0" xfId="0" applyNumberFormat="1" applyFont="1" applyAlignment="1">
      <alignment horizontal="center"/>
    </xf>
    <xf numFmtId="2" fontId="0" fillId="0" borderId="2" xfId="0" applyNumberFormat="1" applyFill="1" applyBorder="1"/>
    <xf numFmtId="166" fontId="0" fillId="0" borderId="0" xfId="0" applyNumberFormat="1" applyAlignment="1">
      <alignment horizontal="center"/>
    </xf>
    <xf numFmtId="169" fontId="0" fillId="0" borderId="0" xfId="0" applyNumberFormat="1"/>
    <xf numFmtId="166" fontId="0" fillId="0" borderId="0" xfId="0" applyNumberFormat="1" applyFill="1" applyAlignment="1">
      <alignment horizontal="center"/>
    </xf>
    <xf numFmtId="168" fontId="0" fillId="0" borderId="0" xfId="0" applyNumberFormat="1" applyFill="1" applyAlignment="1">
      <alignment horizontal="center"/>
    </xf>
    <xf numFmtId="167" fontId="0" fillId="0" borderId="0" xfId="0" applyNumberFormat="1" applyFill="1" applyAlignment="1">
      <alignment horizontal="center"/>
    </xf>
    <xf numFmtId="166" fontId="0" fillId="3" borderId="19" xfId="0" applyNumberFormat="1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166" fontId="0" fillId="3" borderId="20" xfId="0" applyNumberFormat="1" applyFill="1" applyBorder="1" applyAlignment="1">
      <alignment horizontal="center"/>
    </xf>
    <xf numFmtId="0" fontId="0" fillId="0" borderId="19" xfId="0" applyBorder="1"/>
    <xf numFmtId="169" fontId="0" fillId="0" borderId="19" xfId="0" applyNumberFormat="1" applyBorder="1"/>
    <xf numFmtId="0" fontId="0" fillId="0" borderId="19" xfId="0" applyBorder="1" applyAlignment="1">
      <alignment horizontal="center"/>
    </xf>
    <xf numFmtId="166" fontId="0" fillId="0" borderId="19" xfId="0" applyNumberFormat="1" applyBorder="1" applyAlignment="1">
      <alignment horizontal="center"/>
    </xf>
    <xf numFmtId="0" fontId="0" fillId="2" borderId="19" xfId="0" applyFill="1" applyBorder="1" applyAlignment="1">
      <alignment horizontal="center"/>
    </xf>
    <xf numFmtId="168" fontId="0" fillId="0" borderId="19" xfId="0" applyNumberFormat="1" applyBorder="1" applyAlignment="1">
      <alignment horizontal="center"/>
    </xf>
    <xf numFmtId="167" fontId="0" fillId="0" borderId="19" xfId="0" applyNumberFormat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166" fontId="0" fillId="2" borderId="19" xfId="0" applyNumberFormat="1" applyFill="1" applyBorder="1" applyAlignment="1">
      <alignment horizontal="center"/>
    </xf>
    <xf numFmtId="169" fontId="0" fillId="0" borderId="0" xfId="0" applyNumberFormat="1" applyFill="1" applyAlignment="1">
      <alignment horizontal="right"/>
    </xf>
    <xf numFmtId="0" fontId="0" fillId="0" borderId="0" xfId="0" applyAlignment="1">
      <alignment horizontal="right"/>
    </xf>
    <xf numFmtId="0" fontId="0" fillId="4" borderId="19" xfId="0" applyFill="1" applyBorder="1" applyAlignment="1">
      <alignment horizontal="right"/>
    </xf>
    <xf numFmtId="166" fontId="0" fillId="4" borderId="19" xfId="0" applyNumberFormat="1" applyFill="1" applyBorder="1" applyAlignment="1">
      <alignment horizontal="center"/>
    </xf>
    <xf numFmtId="0" fontId="0" fillId="0" borderId="19" xfId="0" applyFill="1" applyBorder="1"/>
    <xf numFmtId="14" fontId="0" fillId="0" borderId="0" xfId="0" applyNumberFormat="1" applyAlignment="1">
      <alignment horizontal="right" vertical="center"/>
    </xf>
    <xf numFmtId="165" fontId="0" fillId="0" borderId="0" xfId="0" applyNumberFormat="1" applyAlignment="1">
      <alignment horizontal="right" vertical="center"/>
    </xf>
    <xf numFmtId="14" fontId="0" fillId="0" borderId="21" xfId="0" applyNumberFormat="1" applyBorder="1"/>
    <xf numFmtId="2" fontId="0" fillId="0" borderId="22" xfId="0" applyNumberFormat="1" applyBorder="1"/>
    <xf numFmtId="14" fontId="0" fillId="0" borderId="0" xfId="0" applyNumberFormat="1" applyBorder="1"/>
    <xf numFmtId="0" fontId="0" fillId="0" borderId="0" xfId="0" applyBorder="1"/>
    <xf numFmtId="2" fontId="0" fillId="0" borderId="4" xfId="0" applyNumberFormat="1" applyBorder="1"/>
    <xf numFmtId="166" fontId="0" fillId="0" borderId="19" xfId="0" applyNumberFormat="1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0" borderId="20" xfId="0" applyFill="1" applyBorder="1"/>
    <xf numFmtId="0" fontId="0" fillId="0" borderId="20" xfId="0" applyBorder="1"/>
    <xf numFmtId="169" fontId="0" fillId="0" borderId="20" xfId="0" applyNumberFormat="1" applyBorder="1"/>
    <xf numFmtId="0" fontId="0" fillId="0" borderId="23" xfId="0" applyFill="1" applyBorder="1" applyAlignment="1">
      <alignment horizontal="center"/>
    </xf>
    <xf numFmtId="17" fontId="0" fillId="0" borderId="19" xfId="0" applyNumberFormat="1" applyBorder="1"/>
    <xf numFmtId="9" fontId="0" fillId="0" borderId="0" xfId="1" applyFont="1"/>
    <xf numFmtId="14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1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0" xfId="0" applyAlignment="1"/>
    <xf numFmtId="14" fontId="0" fillId="0" borderId="0" xfId="0" applyNumberFormat="1" applyAlignment="1">
      <alignment horizontal="right" vertical="center"/>
    </xf>
    <xf numFmtId="165" fontId="0" fillId="0" borderId="0" xfId="0" applyNumberFormat="1" applyAlignment="1">
      <alignment horizontal="right" vertical="center"/>
    </xf>
    <xf numFmtId="0" fontId="3" fillId="0" borderId="0" xfId="0" applyFont="1" applyAlignment="1"/>
    <xf numFmtId="0" fontId="5" fillId="0" borderId="0" xfId="0" applyFont="1" applyAlignment="1"/>
    <xf numFmtId="0" fontId="4" fillId="0" borderId="0" xfId="0" applyFont="1" applyAlignment="1"/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colors>
    <mruColors>
      <color rgb="FFFF33CC"/>
      <color rgb="FF9900FF"/>
      <color rgb="FF9966FF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tabSelected="1" topLeftCell="D1" workbookViewId="0">
      <selection activeCell="U18" sqref="U18"/>
    </sheetView>
  </sheetViews>
  <sheetFormatPr baseColWidth="10" defaultRowHeight="15" x14ac:dyDescent="0.25"/>
  <cols>
    <col min="1" max="1" width="30" bestFit="1" customWidth="1"/>
    <col min="3" max="3" width="11.42578125" bestFit="1" customWidth="1"/>
    <col min="4" max="4" width="11.42578125" style="4"/>
    <col min="5" max="5" width="8" bestFit="1" customWidth="1"/>
    <col min="6" max="6" width="10.28515625" style="3" bestFit="1" customWidth="1"/>
    <col min="7" max="7" width="8" bestFit="1" customWidth="1"/>
    <col min="8" max="8" width="10.28515625" style="3" bestFit="1" customWidth="1"/>
    <col min="9" max="9" width="10.85546875" style="4"/>
    <col min="10" max="10" width="10.28515625" style="3" bestFit="1" customWidth="1"/>
    <col min="11" max="11" width="22.42578125" customWidth="1"/>
    <col min="12" max="12" width="13" style="3" bestFit="1" customWidth="1"/>
    <col min="14" max="14" width="11.42578125" customWidth="1"/>
    <col min="15" max="15" width="10.28515625" bestFit="1" customWidth="1"/>
    <col min="17" max="17" width="11.42578125" style="3"/>
  </cols>
  <sheetData>
    <row r="1" spans="1:21" ht="15.75" thickBot="1" x14ac:dyDescent="0.3">
      <c r="E1" s="81" t="s">
        <v>6</v>
      </c>
      <c r="F1" s="81"/>
      <c r="G1" s="81" t="s">
        <v>7</v>
      </c>
      <c r="H1" s="81"/>
      <c r="I1" s="81" t="s">
        <v>9</v>
      </c>
      <c r="J1" s="81"/>
      <c r="K1" s="81" t="s">
        <v>8</v>
      </c>
      <c r="L1" s="81"/>
      <c r="M1" s="1"/>
      <c r="N1" s="81" t="s">
        <v>9</v>
      </c>
      <c r="O1" s="81"/>
      <c r="P1" s="81" t="s">
        <v>16</v>
      </c>
      <c r="Q1" s="81"/>
      <c r="R1" s="81"/>
      <c r="S1" t="s">
        <v>14</v>
      </c>
      <c r="T1" s="81" t="s">
        <v>33</v>
      </c>
      <c r="U1" s="81"/>
    </row>
    <row r="2" spans="1:21" ht="15.75" thickBot="1" x14ac:dyDescent="0.3">
      <c r="A2" t="s">
        <v>0</v>
      </c>
      <c r="B2" t="s">
        <v>1</v>
      </c>
      <c r="C2" t="s">
        <v>2</v>
      </c>
      <c r="D2" s="4" t="s">
        <v>13</v>
      </c>
      <c r="E2" t="s">
        <v>4</v>
      </c>
      <c r="F2" s="6" t="s">
        <v>5</v>
      </c>
      <c r="G2" t="s">
        <v>4</v>
      </c>
      <c r="H2" s="6" t="s">
        <v>5</v>
      </c>
      <c r="I2" s="4" t="s">
        <v>10</v>
      </c>
      <c r="J2" s="3" t="s">
        <v>5</v>
      </c>
      <c r="K2" t="s">
        <v>4</v>
      </c>
      <c r="L2" s="6" t="s">
        <v>12</v>
      </c>
      <c r="M2" t="s">
        <v>11</v>
      </c>
      <c r="N2" t="s">
        <v>10</v>
      </c>
      <c r="O2" t="s">
        <v>5</v>
      </c>
      <c r="P2" t="s">
        <v>10</v>
      </c>
      <c r="Q2" s="6" t="s">
        <v>5</v>
      </c>
      <c r="R2" t="s">
        <v>11</v>
      </c>
      <c r="T2" t="s">
        <v>10</v>
      </c>
      <c r="U2" t="s">
        <v>5</v>
      </c>
    </row>
    <row r="3" spans="1:21" ht="14.45" x14ac:dyDescent="0.3">
      <c r="F3" s="5"/>
      <c r="H3" s="5"/>
      <c r="L3" s="5"/>
      <c r="M3" s="2"/>
      <c r="Q3" s="39"/>
      <c r="R3" s="2"/>
      <c r="T3" s="4"/>
      <c r="U3" s="7"/>
    </row>
    <row r="4" spans="1:21" x14ac:dyDescent="0.25">
      <c r="A4" t="s">
        <v>22</v>
      </c>
      <c r="B4" t="s">
        <v>23</v>
      </c>
      <c r="D4" s="4">
        <v>41892</v>
      </c>
      <c r="E4">
        <v>9011</v>
      </c>
      <c r="F4" s="5">
        <v>4224</v>
      </c>
      <c r="H4" s="5"/>
      <c r="I4" s="8">
        <v>41953</v>
      </c>
      <c r="J4" s="9">
        <v>4224</v>
      </c>
      <c r="K4" t="s">
        <v>100</v>
      </c>
      <c r="L4" s="5">
        <f>+F4*M4</f>
        <v>422.40000000000003</v>
      </c>
      <c r="M4" s="2">
        <v>0.1</v>
      </c>
      <c r="P4" s="4">
        <v>41991</v>
      </c>
      <c r="Q4" s="39">
        <f>+J4*R4</f>
        <v>211.20000000000002</v>
      </c>
      <c r="R4" s="2">
        <v>0.05</v>
      </c>
      <c r="T4" s="82">
        <v>41991</v>
      </c>
      <c r="U4" s="83">
        <v>1350.06</v>
      </c>
    </row>
    <row r="5" spans="1:21" x14ac:dyDescent="0.25">
      <c r="A5" t="s">
        <v>27</v>
      </c>
      <c r="B5" t="s">
        <v>28</v>
      </c>
      <c r="C5" t="s">
        <v>29</v>
      </c>
      <c r="D5" s="4">
        <v>41892</v>
      </c>
      <c r="E5">
        <v>9010</v>
      </c>
      <c r="F5" s="5">
        <v>22777.200000000001</v>
      </c>
      <c r="H5" s="5"/>
      <c r="I5" s="4">
        <v>41990</v>
      </c>
      <c r="J5" s="3">
        <v>22777.200000000001</v>
      </c>
      <c r="K5" t="s">
        <v>100</v>
      </c>
      <c r="L5" s="5">
        <f>+F5*M5</f>
        <v>2277.7200000000003</v>
      </c>
      <c r="M5" s="2">
        <v>0.1</v>
      </c>
      <c r="P5" s="4">
        <v>41991</v>
      </c>
      <c r="Q5" s="39">
        <f>+F5*R5</f>
        <v>1138.8600000000001</v>
      </c>
      <c r="R5" s="2">
        <v>0.05</v>
      </c>
      <c r="T5" s="82"/>
      <c r="U5" s="83"/>
    </row>
    <row r="6" spans="1:21" x14ac:dyDescent="0.25">
      <c r="A6" t="s">
        <v>24</v>
      </c>
      <c r="B6" t="s">
        <v>25</v>
      </c>
      <c r="C6" t="s">
        <v>26</v>
      </c>
      <c r="D6" s="4">
        <v>41904</v>
      </c>
      <c r="F6" s="5"/>
      <c r="G6">
        <v>2483</v>
      </c>
      <c r="H6" s="5">
        <v>980</v>
      </c>
      <c r="I6" s="4">
        <v>41982</v>
      </c>
      <c r="J6" s="3">
        <v>1106</v>
      </c>
      <c r="L6" s="5"/>
      <c r="M6" s="2"/>
      <c r="Q6" s="39"/>
      <c r="R6" s="2"/>
      <c r="T6" s="4"/>
      <c r="U6" s="7"/>
    </row>
    <row r="7" spans="1:21" x14ac:dyDescent="0.25">
      <c r="A7" t="s">
        <v>21</v>
      </c>
      <c r="B7" t="s">
        <v>52</v>
      </c>
      <c r="C7" t="s">
        <v>20</v>
      </c>
      <c r="D7" s="4">
        <v>41970</v>
      </c>
      <c r="E7">
        <v>9076</v>
      </c>
      <c r="F7" s="5">
        <v>12339.42</v>
      </c>
      <c r="G7">
        <v>2521</v>
      </c>
      <c r="H7" s="5">
        <v>2061.7199999999998</v>
      </c>
      <c r="I7" s="4">
        <v>42032</v>
      </c>
      <c r="J7" s="3">
        <f>+F7+H7</f>
        <v>14401.14</v>
      </c>
      <c r="L7" s="5"/>
      <c r="M7" s="2"/>
      <c r="P7" s="4">
        <v>42033</v>
      </c>
      <c r="Q7" s="39">
        <f>685.54+114.54</f>
        <v>800.07999999999993</v>
      </c>
      <c r="R7" s="2">
        <v>0.05</v>
      </c>
      <c r="T7" s="62">
        <v>42033</v>
      </c>
      <c r="U7" s="63">
        <v>2074.91</v>
      </c>
    </row>
    <row r="8" spans="1:21" x14ac:dyDescent="0.25">
      <c r="A8" t="s">
        <v>54</v>
      </c>
      <c r="B8" t="s">
        <v>50</v>
      </c>
      <c r="C8" t="s">
        <v>51</v>
      </c>
      <c r="D8" s="4">
        <v>42030</v>
      </c>
      <c r="F8" s="5"/>
      <c r="G8">
        <v>2549</v>
      </c>
      <c r="H8" s="5">
        <v>1800</v>
      </c>
      <c r="I8" s="4">
        <v>42094</v>
      </c>
      <c r="J8" s="3">
        <v>1800</v>
      </c>
      <c r="L8" s="5"/>
      <c r="M8" s="2"/>
      <c r="Q8" s="39"/>
      <c r="R8" s="2"/>
    </row>
    <row r="9" spans="1:21" x14ac:dyDescent="0.25">
      <c r="A9" t="s">
        <v>30</v>
      </c>
      <c r="B9" t="s">
        <v>31</v>
      </c>
      <c r="C9" t="s">
        <v>32</v>
      </c>
      <c r="D9" s="4">
        <v>42059</v>
      </c>
      <c r="E9">
        <v>9133</v>
      </c>
      <c r="F9" s="5">
        <v>12516</v>
      </c>
      <c r="H9" s="5"/>
      <c r="I9" s="4">
        <v>42030</v>
      </c>
      <c r="J9" s="3">
        <v>12516</v>
      </c>
      <c r="K9" t="s">
        <v>101</v>
      </c>
      <c r="L9" s="5">
        <f>+F9*M9</f>
        <v>1251.6000000000001</v>
      </c>
      <c r="M9" s="2">
        <v>0.1</v>
      </c>
      <c r="P9" s="4">
        <v>42033</v>
      </c>
      <c r="Q9" s="39">
        <f>+F9*R9</f>
        <v>625.80000000000007</v>
      </c>
      <c r="R9" s="2">
        <v>0.05</v>
      </c>
      <c r="T9" s="62">
        <v>42033</v>
      </c>
    </row>
    <row r="10" spans="1:21" x14ac:dyDescent="0.25">
      <c r="A10" t="s">
        <v>30</v>
      </c>
      <c r="B10" t="s">
        <v>31</v>
      </c>
      <c r="C10" t="s">
        <v>32</v>
      </c>
      <c r="D10" s="4">
        <v>42059</v>
      </c>
      <c r="E10">
        <v>9134</v>
      </c>
      <c r="F10" s="5">
        <v>12980.64</v>
      </c>
      <c r="H10" s="5"/>
      <c r="I10" s="4">
        <v>42030</v>
      </c>
      <c r="J10" s="3">
        <v>12980.64</v>
      </c>
      <c r="K10" t="s">
        <v>101</v>
      </c>
      <c r="L10" s="5">
        <f>+F10*M10</f>
        <v>1298.0640000000001</v>
      </c>
      <c r="M10" s="2">
        <v>0.1</v>
      </c>
      <c r="P10" s="4">
        <v>42033</v>
      </c>
      <c r="Q10" s="39">
        <f>+F10*R10</f>
        <v>649.03200000000004</v>
      </c>
      <c r="R10" s="2">
        <v>0.05</v>
      </c>
      <c r="T10" s="62">
        <v>42033</v>
      </c>
    </row>
    <row r="11" spans="1:21" x14ac:dyDescent="0.25">
      <c r="A11" t="s">
        <v>38</v>
      </c>
      <c r="B11" t="s">
        <v>55</v>
      </c>
      <c r="C11" t="s">
        <v>29</v>
      </c>
      <c r="D11" s="4">
        <v>42095</v>
      </c>
      <c r="F11" s="5"/>
      <c r="G11">
        <v>2575</v>
      </c>
      <c r="H11" s="5">
        <v>24303.200000000001</v>
      </c>
      <c r="I11" s="4">
        <v>42181</v>
      </c>
      <c r="J11" s="3">
        <v>24303.200000000001</v>
      </c>
      <c r="K11" t="s">
        <v>102</v>
      </c>
      <c r="L11" s="5">
        <f>+J11*M11</f>
        <v>2430.3200000000002</v>
      </c>
      <c r="M11" s="2">
        <v>0.1</v>
      </c>
      <c r="P11" s="4">
        <v>42192</v>
      </c>
      <c r="Q11" s="39">
        <f>+J11*R11</f>
        <v>1215.1600000000001</v>
      </c>
      <c r="R11" s="2">
        <v>0.05</v>
      </c>
      <c r="T11" s="79">
        <v>42192</v>
      </c>
      <c r="U11" s="80">
        <v>2032</v>
      </c>
    </row>
    <row r="12" spans="1:21" x14ac:dyDescent="0.25">
      <c r="A12" t="s">
        <v>56</v>
      </c>
      <c r="B12" t="s">
        <v>57</v>
      </c>
      <c r="C12" t="s">
        <v>29</v>
      </c>
      <c r="D12" s="4">
        <v>42097</v>
      </c>
      <c r="E12">
        <v>9159</v>
      </c>
      <c r="F12" s="5">
        <v>1440</v>
      </c>
      <c r="H12" s="5"/>
      <c r="I12" s="4">
        <v>42151</v>
      </c>
      <c r="J12" s="3">
        <v>1440</v>
      </c>
      <c r="L12" s="5">
        <f>+F12*M12</f>
        <v>144</v>
      </c>
      <c r="M12" s="2">
        <v>0.1</v>
      </c>
      <c r="P12" s="4">
        <v>42192</v>
      </c>
      <c r="Q12" s="39">
        <f>+F12*R12</f>
        <v>72</v>
      </c>
      <c r="R12" s="2">
        <v>0.05</v>
      </c>
      <c r="T12" s="79"/>
      <c r="U12" s="80"/>
    </row>
    <row r="13" spans="1:21" x14ac:dyDescent="0.25">
      <c r="A13" t="s">
        <v>56</v>
      </c>
      <c r="B13" t="s">
        <v>57</v>
      </c>
      <c r="C13" t="s">
        <v>29</v>
      </c>
      <c r="D13" s="4">
        <v>42097</v>
      </c>
      <c r="F13" s="5"/>
      <c r="G13">
        <v>2578</v>
      </c>
      <c r="H13" s="5">
        <v>3600</v>
      </c>
      <c r="I13" s="4">
        <v>42151</v>
      </c>
      <c r="J13" s="3">
        <v>3600</v>
      </c>
      <c r="L13" s="5">
        <f>+H13*M13</f>
        <v>360</v>
      </c>
      <c r="M13" s="2">
        <v>0.1</v>
      </c>
      <c r="P13" s="4">
        <v>42192</v>
      </c>
      <c r="Q13" s="39">
        <f>+H13*R13</f>
        <v>180</v>
      </c>
      <c r="R13" s="2">
        <v>0.05</v>
      </c>
      <c r="T13" s="79"/>
      <c r="U13" s="80"/>
    </row>
    <row r="14" spans="1:21" x14ac:dyDescent="0.25">
      <c r="A14" t="s">
        <v>47</v>
      </c>
      <c r="B14" t="s">
        <v>53</v>
      </c>
      <c r="C14" t="s">
        <v>48</v>
      </c>
      <c r="D14" s="4">
        <v>42109</v>
      </c>
      <c r="E14">
        <v>9167</v>
      </c>
      <c r="F14" s="5">
        <v>11964.3</v>
      </c>
      <c r="H14" s="5"/>
      <c r="I14" s="4">
        <v>42151</v>
      </c>
      <c r="J14" s="3">
        <v>11964.3</v>
      </c>
      <c r="L14" s="5"/>
      <c r="M14" s="2"/>
      <c r="Q14" s="39">
        <f>+F14*R14</f>
        <v>598.21500000000003</v>
      </c>
      <c r="R14" s="2">
        <v>0.05</v>
      </c>
      <c r="T14" s="77"/>
      <c r="U14" s="78"/>
    </row>
    <row r="15" spans="1:21" x14ac:dyDescent="0.25">
      <c r="A15" t="s">
        <v>21</v>
      </c>
      <c r="B15" t="s">
        <v>52</v>
      </c>
      <c r="C15" t="s">
        <v>20</v>
      </c>
      <c r="D15" s="4">
        <v>42123</v>
      </c>
      <c r="E15">
        <v>9172</v>
      </c>
      <c r="F15" s="5">
        <v>6970.5</v>
      </c>
      <c r="H15" s="5"/>
      <c r="I15" s="4">
        <v>42184</v>
      </c>
      <c r="J15" s="3">
        <v>6970.5</v>
      </c>
      <c r="L15" s="5"/>
      <c r="M15" s="2"/>
      <c r="Q15" s="39">
        <f>+F15*R15</f>
        <v>348.52500000000003</v>
      </c>
      <c r="R15" s="2">
        <v>0.05</v>
      </c>
    </row>
    <row r="16" spans="1:21" x14ac:dyDescent="0.25">
      <c r="A16" t="s">
        <v>21</v>
      </c>
      <c r="B16" t="s">
        <v>52</v>
      </c>
      <c r="C16" t="s">
        <v>20</v>
      </c>
      <c r="D16" s="4">
        <v>42123</v>
      </c>
      <c r="F16" s="5"/>
      <c r="G16">
        <v>2590</v>
      </c>
      <c r="H16" s="5">
        <v>3612</v>
      </c>
      <c r="I16" s="4">
        <v>42181</v>
      </c>
      <c r="J16" s="3">
        <v>3612</v>
      </c>
      <c r="L16" s="5"/>
      <c r="M16" s="2"/>
      <c r="Q16" s="39">
        <f>+H16*R16</f>
        <v>180.60000000000002</v>
      </c>
      <c r="R16" s="2">
        <v>0.05</v>
      </c>
    </row>
    <row r="17" spans="1:20" x14ac:dyDescent="0.25">
      <c r="A17" t="s">
        <v>24</v>
      </c>
      <c r="B17" t="s">
        <v>25</v>
      </c>
      <c r="C17" t="s">
        <v>26</v>
      </c>
      <c r="D17" s="4">
        <v>42150</v>
      </c>
      <c r="F17" s="5"/>
      <c r="G17">
        <v>2610</v>
      </c>
      <c r="H17" s="5">
        <v>13992</v>
      </c>
      <c r="I17" s="4">
        <v>42206</v>
      </c>
      <c r="J17" s="3">
        <v>13992</v>
      </c>
      <c r="L17" s="5"/>
      <c r="M17" s="2"/>
      <c r="Q17" s="39"/>
      <c r="R17" s="2"/>
    </row>
    <row r="18" spans="1:20" x14ac:dyDescent="0.25">
      <c r="A18" t="s">
        <v>27</v>
      </c>
      <c r="B18" t="s">
        <v>28</v>
      </c>
      <c r="C18" t="s">
        <v>29</v>
      </c>
      <c r="D18" s="4">
        <v>42198</v>
      </c>
      <c r="E18">
        <v>9235</v>
      </c>
      <c r="F18" s="5">
        <v>28806</v>
      </c>
      <c r="H18" s="5"/>
      <c r="I18" s="4">
        <v>42304</v>
      </c>
      <c r="J18" s="3">
        <v>28806</v>
      </c>
      <c r="K18" t="s">
        <v>103</v>
      </c>
      <c r="L18" s="5">
        <f>+F18*M18</f>
        <v>2880.6000000000004</v>
      </c>
      <c r="M18" s="2">
        <v>0.1</v>
      </c>
      <c r="Q18" s="39"/>
      <c r="R18" s="2"/>
      <c r="T18" s="4">
        <v>42338</v>
      </c>
    </row>
    <row r="19" spans="1:20" x14ac:dyDescent="0.25">
      <c r="A19" t="s">
        <v>49</v>
      </c>
      <c r="B19" t="s">
        <v>50</v>
      </c>
      <c r="C19" t="s">
        <v>51</v>
      </c>
      <c r="D19" s="4">
        <v>42205</v>
      </c>
      <c r="E19">
        <v>9246</v>
      </c>
      <c r="F19" s="5">
        <v>14424</v>
      </c>
      <c r="H19" s="5"/>
      <c r="I19" s="4">
        <v>42175</v>
      </c>
      <c r="J19" s="3">
        <v>14424</v>
      </c>
      <c r="K19" t="s">
        <v>104</v>
      </c>
      <c r="L19" s="5">
        <f>+F19*M19</f>
        <v>2163.6</v>
      </c>
      <c r="M19" s="2">
        <v>0.15</v>
      </c>
      <c r="Q19" s="39"/>
      <c r="R19" s="2"/>
    </row>
    <row r="20" spans="1:20" ht="15.75" thickBot="1" x14ac:dyDescent="0.3">
      <c r="A20" t="s">
        <v>47</v>
      </c>
      <c r="B20" t="s">
        <v>53</v>
      </c>
      <c r="C20" t="s">
        <v>48</v>
      </c>
      <c r="D20" s="4">
        <v>42207</v>
      </c>
      <c r="E20">
        <v>9256</v>
      </c>
      <c r="F20" s="5">
        <v>1225</v>
      </c>
      <c r="G20">
        <v>2634</v>
      </c>
      <c r="H20" s="5">
        <v>663</v>
      </c>
      <c r="I20" s="4">
        <v>42268</v>
      </c>
      <c r="J20" s="3">
        <v>2928.4</v>
      </c>
      <c r="L20" s="5"/>
      <c r="M20" s="2"/>
      <c r="Q20" s="39">
        <f>+F20+H20</f>
        <v>1888</v>
      </c>
      <c r="R20" s="2">
        <v>0.05</v>
      </c>
      <c r="T20" s="4">
        <v>42338</v>
      </c>
    </row>
    <row r="21" spans="1:20" ht="15.75" thickBot="1" x14ac:dyDescent="0.3">
      <c r="A21" t="s">
        <v>15</v>
      </c>
      <c r="F21" s="6">
        <f>SUM(F4:F20)</f>
        <v>129667.06000000001</v>
      </c>
      <c r="H21" s="6">
        <f>SUM(H3:H20)</f>
        <v>51011.92</v>
      </c>
      <c r="L21" s="6">
        <f>SUM(L3:L15)</f>
        <v>8184.1040000000012</v>
      </c>
      <c r="Q21" s="6">
        <f>SUM(Q3:Q14)</f>
        <v>5490.3470000000007</v>
      </c>
    </row>
    <row r="26" spans="1:20" x14ac:dyDescent="0.25">
      <c r="S26" s="3"/>
    </row>
    <row r="27" spans="1:20" x14ac:dyDescent="0.25">
      <c r="S27" s="3"/>
    </row>
    <row r="34" spans="17:19" x14ac:dyDescent="0.25">
      <c r="S34" s="3"/>
    </row>
    <row r="35" spans="17:19" x14ac:dyDescent="0.25">
      <c r="Q35" s="11"/>
      <c r="R35" s="3"/>
    </row>
  </sheetData>
  <mergeCells count="11">
    <mergeCell ref="T11:T13"/>
    <mergeCell ref="U11:U13"/>
    <mergeCell ref="T1:U1"/>
    <mergeCell ref="P1:R1"/>
    <mergeCell ref="E1:F1"/>
    <mergeCell ref="G1:H1"/>
    <mergeCell ref="K1:L1"/>
    <mergeCell ref="N1:O1"/>
    <mergeCell ref="I1:J1"/>
    <mergeCell ref="T4:T5"/>
    <mergeCell ref="U4:U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workbookViewId="0">
      <selection activeCell="M10" sqref="M10"/>
    </sheetView>
  </sheetViews>
  <sheetFormatPr baseColWidth="10" defaultRowHeight="15" x14ac:dyDescent="0.25"/>
  <cols>
    <col min="1" max="1" width="17.28515625" bestFit="1" customWidth="1"/>
    <col min="2" max="2" width="12" bestFit="1" customWidth="1"/>
    <col min="7" max="7" width="11.42578125" style="3"/>
    <col min="9" max="9" width="11.42578125" style="3"/>
    <col min="11" max="11" width="11.42578125" style="3"/>
    <col min="13" max="13" width="11.42578125" style="3"/>
    <col min="16" max="16" width="11.42578125" style="3"/>
  </cols>
  <sheetData>
    <row r="1" spans="1:16" ht="14.45" x14ac:dyDescent="0.3">
      <c r="F1" s="81" t="s">
        <v>6</v>
      </c>
      <c r="G1" s="81"/>
      <c r="H1" s="81" t="s">
        <v>7</v>
      </c>
      <c r="I1" s="81"/>
      <c r="J1" s="81" t="s">
        <v>9</v>
      </c>
      <c r="K1" s="81"/>
      <c r="L1" s="81" t="s">
        <v>8</v>
      </c>
      <c r="M1" s="81"/>
      <c r="N1" s="1"/>
      <c r="O1" s="81" t="s">
        <v>9</v>
      </c>
      <c r="P1" s="81"/>
    </row>
    <row r="2" spans="1:16" x14ac:dyDescent="0.25">
      <c r="A2" t="s">
        <v>0</v>
      </c>
      <c r="B2" t="s">
        <v>1</v>
      </c>
      <c r="C2" t="s">
        <v>2</v>
      </c>
      <c r="D2" t="s">
        <v>3</v>
      </c>
      <c r="E2" t="s">
        <v>13</v>
      </c>
      <c r="F2" t="s">
        <v>4</v>
      </c>
      <c r="G2" s="3" t="s">
        <v>5</v>
      </c>
      <c r="H2" t="s">
        <v>4</v>
      </c>
      <c r="I2" s="3" t="s">
        <v>5</v>
      </c>
      <c r="J2" t="s">
        <v>10</v>
      </c>
      <c r="K2" s="3" t="s">
        <v>5</v>
      </c>
      <c r="L2" t="s">
        <v>4</v>
      </c>
      <c r="M2" s="3" t="s">
        <v>5</v>
      </c>
      <c r="N2" t="s">
        <v>11</v>
      </c>
      <c r="O2" t="s">
        <v>10</v>
      </c>
      <c r="P2" s="3" t="s">
        <v>5</v>
      </c>
    </row>
    <row r="3" spans="1:16" x14ac:dyDescent="0.25">
      <c r="A3" t="s">
        <v>58</v>
      </c>
      <c r="D3" t="s">
        <v>59</v>
      </c>
      <c r="E3" s="4">
        <v>42038</v>
      </c>
      <c r="H3">
        <v>2554</v>
      </c>
      <c r="I3" s="3">
        <v>2700</v>
      </c>
      <c r="N3" s="76"/>
    </row>
    <row r="4" spans="1:16" x14ac:dyDescent="0.25">
      <c r="A4" t="s">
        <v>58</v>
      </c>
      <c r="D4" t="s">
        <v>59</v>
      </c>
      <c r="E4" s="4">
        <v>42038</v>
      </c>
      <c r="F4">
        <v>9121</v>
      </c>
      <c r="G4" s="3">
        <v>2760</v>
      </c>
      <c r="N4" s="76"/>
    </row>
    <row r="5" spans="1:16" x14ac:dyDescent="0.25">
      <c r="A5" t="s">
        <v>58</v>
      </c>
      <c r="D5" t="s">
        <v>59</v>
      </c>
      <c r="E5" s="4">
        <v>42202</v>
      </c>
      <c r="F5">
        <v>9243</v>
      </c>
      <c r="G5" s="3">
        <v>31176</v>
      </c>
      <c r="J5" s="4"/>
      <c r="N5" s="76"/>
    </row>
    <row r="6" spans="1:16" x14ac:dyDescent="0.25">
      <c r="A6" t="s">
        <v>63</v>
      </c>
      <c r="D6" t="s">
        <v>64</v>
      </c>
      <c r="E6" s="4">
        <v>42206</v>
      </c>
      <c r="F6">
        <v>9255</v>
      </c>
      <c r="G6" s="3">
        <v>4140</v>
      </c>
      <c r="N6" s="76"/>
    </row>
    <row r="7" spans="1:16" x14ac:dyDescent="0.25">
      <c r="A7" t="s">
        <v>63</v>
      </c>
      <c r="D7" t="s">
        <v>64</v>
      </c>
      <c r="E7" s="4">
        <v>42206</v>
      </c>
      <c r="H7">
        <v>2633</v>
      </c>
      <c r="I7" s="3">
        <v>3600</v>
      </c>
      <c r="N7" s="76"/>
    </row>
    <row r="8" spans="1:16" x14ac:dyDescent="0.25">
      <c r="A8" t="s">
        <v>65</v>
      </c>
      <c r="B8" t="s">
        <v>66</v>
      </c>
      <c r="D8" t="s">
        <v>67</v>
      </c>
      <c r="E8" s="4">
        <v>41892</v>
      </c>
      <c r="F8">
        <v>9012</v>
      </c>
      <c r="G8" s="3">
        <v>96691.199999999997</v>
      </c>
      <c r="J8" s="4">
        <v>41899</v>
      </c>
      <c r="K8" s="3">
        <v>96691.199999999997</v>
      </c>
      <c r="L8" t="s">
        <v>100</v>
      </c>
      <c r="M8" s="3">
        <f>+K8*N8</f>
        <v>9669.1200000000008</v>
      </c>
      <c r="N8" s="76">
        <v>0.1</v>
      </c>
    </row>
    <row r="9" spans="1:16" x14ac:dyDescent="0.25">
      <c r="A9" t="s">
        <v>65</v>
      </c>
      <c r="B9" t="s">
        <v>66</v>
      </c>
      <c r="D9" t="s">
        <v>67</v>
      </c>
      <c r="E9" s="4">
        <v>41892</v>
      </c>
      <c r="H9">
        <v>2481</v>
      </c>
      <c r="I9" s="3">
        <v>6960</v>
      </c>
      <c r="K9" s="3">
        <v>6960</v>
      </c>
      <c r="L9" t="s">
        <v>105</v>
      </c>
      <c r="M9" s="3">
        <f>+K9*N9</f>
        <v>696</v>
      </c>
      <c r="N9" s="76">
        <v>0.1</v>
      </c>
    </row>
    <row r="10" spans="1:16" x14ac:dyDescent="0.25">
      <c r="A10" t="s">
        <v>65</v>
      </c>
      <c r="B10" t="s">
        <v>66</v>
      </c>
      <c r="D10" t="s">
        <v>67</v>
      </c>
      <c r="E10" s="4">
        <v>42030</v>
      </c>
      <c r="F10">
        <v>9118</v>
      </c>
      <c r="G10" s="3">
        <v>19140</v>
      </c>
      <c r="J10" s="4">
        <v>42090</v>
      </c>
      <c r="K10" s="3">
        <v>19140</v>
      </c>
      <c r="N10" s="76"/>
    </row>
    <row r="11" spans="1:16" x14ac:dyDescent="0.25">
      <c r="A11" t="s">
        <v>65</v>
      </c>
      <c r="B11" t="s">
        <v>66</v>
      </c>
      <c r="D11" t="s">
        <v>67</v>
      </c>
      <c r="E11" s="4">
        <v>42030</v>
      </c>
      <c r="H11">
        <v>2550</v>
      </c>
      <c r="I11" s="3">
        <v>6870</v>
      </c>
      <c r="J11" s="4">
        <v>42090</v>
      </c>
      <c r="K11" s="3">
        <v>6870</v>
      </c>
      <c r="N11" s="76"/>
    </row>
    <row r="12" spans="1:16" x14ac:dyDescent="0.25">
      <c r="A12" t="s">
        <v>68</v>
      </c>
      <c r="B12" t="s">
        <v>69</v>
      </c>
      <c r="D12" t="s">
        <v>70</v>
      </c>
      <c r="E12" s="4">
        <v>42111</v>
      </c>
      <c r="H12">
        <v>2586</v>
      </c>
      <c r="I12" s="3">
        <v>648</v>
      </c>
      <c r="N12" s="76"/>
    </row>
    <row r="13" spans="1:16" x14ac:dyDescent="0.25">
      <c r="A13" t="s">
        <v>71</v>
      </c>
      <c r="D13" t="s">
        <v>64</v>
      </c>
      <c r="E13" s="4">
        <v>42072</v>
      </c>
      <c r="F13">
        <v>9140</v>
      </c>
      <c r="G13" s="3">
        <v>6624</v>
      </c>
      <c r="N13" s="76"/>
    </row>
    <row r="14" spans="1:16" x14ac:dyDescent="0.25">
      <c r="A14" t="s">
        <v>72</v>
      </c>
      <c r="D14" t="s">
        <v>73</v>
      </c>
      <c r="E14" s="4">
        <v>42048</v>
      </c>
      <c r="F14">
        <v>9131</v>
      </c>
      <c r="G14" s="3">
        <v>17328</v>
      </c>
      <c r="N14" s="76"/>
    </row>
    <row r="15" spans="1:16" x14ac:dyDescent="0.25">
      <c r="A15" t="s">
        <v>74</v>
      </c>
      <c r="D15" t="s">
        <v>75</v>
      </c>
      <c r="E15" s="4">
        <v>42150</v>
      </c>
      <c r="F15">
        <v>9206</v>
      </c>
      <c r="G15" s="3">
        <v>1944</v>
      </c>
      <c r="N15" s="76"/>
    </row>
    <row r="16" spans="1:16" x14ac:dyDescent="0.25">
      <c r="A16" t="s">
        <v>74</v>
      </c>
      <c r="D16" t="s">
        <v>75</v>
      </c>
      <c r="E16" s="4">
        <v>42150</v>
      </c>
      <c r="H16">
        <v>2609</v>
      </c>
      <c r="I16" s="3">
        <v>360</v>
      </c>
      <c r="N16" s="76"/>
    </row>
    <row r="17" spans="1:14" x14ac:dyDescent="0.25">
      <c r="A17" t="s">
        <v>76</v>
      </c>
      <c r="D17" t="s">
        <v>77</v>
      </c>
      <c r="E17" s="4">
        <v>41950</v>
      </c>
      <c r="F17">
        <v>9063</v>
      </c>
      <c r="G17" s="3">
        <v>9564</v>
      </c>
      <c r="N17" s="76"/>
    </row>
    <row r="18" spans="1:14" x14ac:dyDescent="0.25">
      <c r="A18" t="s">
        <v>76</v>
      </c>
      <c r="D18" t="s">
        <v>77</v>
      </c>
      <c r="E18" s="4">
        <v>41950</v>
      </c>
      <c r="H18">
        <v>2516</v>
      </c>
      <c r="I18" s="3">
        <v>3720</v>
      </c>
      <c r="N18" s="76"/>
    </row>
    <row r="19" spans="1:14" x14ac:dyDescent="0.25">
      <c r="G19" s="3">
        <f>SUM(G3:G18)</f>
        <v>189367.2</v>
      </c>
      <c r="I19" s="3">
        <f>SUM(I3:I18)</f>
        <v>24858</v>
      </c>
    </row>
  </sheetData>
  <mergeCells count="5">
    <mergeCell ref="F1:G1"/>
    <mergeCell ref="H1:I1"/>
    <mergeCell ref="J1:K1"/>
    <mergeCell ref="L1:M1"/>
    <mergeCell ref="O1:P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2"/>
  <sheetViews>
    <sheetView workbookViewId="0">
      <selection activeCell="D10" sqref="D10"/>
    </sheetView>
  </sheetViews>
  <sheetFormatPr baseColWidth="10" defaultRowHeight="15" x14ac:dyDescent="0.25"/>
  <cols>
    <col min="1" max="1" width="11.42578125" style="12"/>
    <col min="2" max="2" width="30" bestFit="1" customWidth="1"/>
    <col min="3" max="3" width="22.5703125" bestFit="1" customWidth="1"/>
    <col min="5" max="5" width="1.5703125" customWidth="1"/>
    <col min="7" max="7" width="10.28515625" style="27" bestFit="1" customWidth="1"/>
    <col min="8" max="8" width="3.28515625" customWidth="1"/>
    <col min="10" max="10" width="10.28515625" style="27" bestFit="1" customWidth="1"/>
    <col min="11" max="11" width="3.5703125" customWidth="1"/>
    <col min="12" max="12" width="20.7109375" bestFit="1" customWidth="1"/>
    <col min="13" max="13" width="10.28515625" style="27" bestFit="1" customWidth="1"/>
    <col min="14" max="14" width="4.5703125" bestFit="1" customWidth="1"/>
    <col min="15" max="15" width="2" bestFit="1" customWidth="1"/>
    <col min="16" max="17" width="10.7109375" style="27" customWidth="1"/>
  </cols>
  <sheetData>
    <row r="1" spans="1:17" thickBot="1" x14ac:dyDescent="0.35">
      <c r="D1" s="4"/>
      <c r="E1" s="4"/>
      <c r="F1" s="85" t="s">
        <v>6</v>
      </c>
      <c r="G1" s="85"/>
      <c r="H1" s="15"/>
      <c r="I1" s="86" t="s">
        <v>7</v>
      </c>
      <c r="J1" s="86"/>
      <c r="K1" s="10"/>
      <c r="L1" s="84" t="s">
        <v>8</v>
      </c>
      <c r="M1" s="84"/>
      <c r="N1" s="10"/>
    </row>
    <row r="2" spans="1:17" ht="16.5" thickBot="1" x14ac:dyDescent="0.3">
      <c r="B2" t="s">
        <v>18</v>
      </c>
      <c r="C2" t="s">
        <v>17</v>
      </c>
      <c r="D2" s="4" t="s">
        <v>13</v>
      </c>
      <c r="E2" s="4"/>
      <c r="F2" s="18" t="s">
        <v>4</v>
      </c>
      <c r="G2" s="25" t="s">
        <v>5</v>
      </c>
      <c r="H2" s="14"/>
      <c r="I2" s="19" t="s">
        <v>4</v>
      </c>
      <c r="J2" s="28" t="s">
        <v>5</v>
      </c>
      <c r="K2" s="22"/>
      <c r="L2" s="23" t="s">
        <v>4</v>
      </c>
      <c r="M2" s="30" t="s">
        <v>5</v>
      </c>
      <c r="N2" s="34" t="s">
        <v>19</v>
      </c>
    </row>
    <row r="3" spans="1:17" x14ac:dyDescent="0.25">
      <c r="A3" s="13"/>
      <c r="D3" s="4"/>
      <c r="E3" s="4"/>
      <c r="F3" s="16"/>
      <c r="G3" s="26"/>
      <c r="H3" s="14"/>
      <c r="I3" s="20"/>
      <c r="J3" s="29"/>
      <c r="K3" s="22"/>
      <c r="M3" s="31"/>
      <c r="N3" s="2"/>
    </row>
    <row r="4" spans="1:17" x14ac:dyDescent="0.25">
      <c r="A4" s="13" t="s">
        <v>87</v>
      </c>
      <c r="B4" t="s">
        <v>22</v>
      </c>
      <c r="C4" t="s">
        <v>78</v>
      </c>
      <c r="D4" s="4">
        <v>41892</v>
      </c>
      <c r="E4" s="64"/>
      <c r="F4" s="67">
        <v>9011</v>
      </c>
      <c r="G4" s="5">
        <v>4224</v>
      </c>
      <c r="H4" s="65"/>
      <c r="I4" s="67"/>
      <c r="J4" s="5"/>
      <c r="K4" s="22"/>
      <c r="L4" t="s">
        <v>100</v>
      </c>
      <c r="M4" s="31">
        <f>+G4*N4</f>
        <v>422.40000000000003</v>
      </c>
      <c r="N4" s="2">
        <v>0.1</v>
      </c>
    </row>
    <row r="5" spans="1:17" x14ac:dyDescent="0.25">
      <c r="A5" s="13" t="s">
        <v>87</v>
      </c>
      <c r="B5" t="s">
        <v>27</v>
      </c>
      <c r="C5" t="s">
        <v>79</v>
      </c>
      <c r="D5" s="4">
        <v>41892</v>
      </c>
      <c r="E5" s="64"/>
      <c r="F5" s="67">
        <v>9010</v>
      </c>
      <c r="G5" s="5">
        <v>22777.200000000001</v>
      </c>
      <c r="H5" s="65"/>
      <c r="I5" s="67"/>
      <c r="J5" s="5"/>
      <c r="K5" s="22"/>
      <c r="L5" t="s">
        <v>100</v>
      </c>
      <c r="M5" s="31">
        <f>+G5*N5</f>
        <v>2277.7200000000003</v>
      </c>
      <c r="N5" s="2">
        <v>0.1</v>
      </c>
    </row>
    <row r="6" spans="1:17" x14ac:dyDescent="0.25">
      <c r="A6" s="13" t="s">
        <v>87</v>
      </c>
      <c r="B6" t="s">
        <v>30</v>
      </c>
      <c r="C6" t="s">
        <v>82</v>
      </c>
      <c r="D6" s="4">
        <v>42059</v>
      </c>
      <c r="E6" s="64"/>
      <c r="F6" s="67">
        <v>9133</v>
      </c>
      <c r="G6" s="5">
        <v>12516</v>
      </c>
      <c r="H6" s="65"/>
      <c r="I6" s="67"/>
      <c r="J6" s="5"/>
      <c r="K6" s="22"/>
      <c r="L6" t="s">
        <v>101</v>
      </c>
      <c r="M6" s="31">
        <f>+G6*N6</f>
        <v>1251.6000000000001</v>
      </c>
      <c r="N6" s="2">
        <v>0.1</v>
      </c>
    </row>
    <row r="7" spans="1:17" x14ac:dyDescent="0.25">
      <c r="A7" s="13" t="s">
        <v>87</v>
      </c>
      <c r="B7" t="s">
        <v>30</v>
      </c>
      <c r="C7" t="s">
        <v>82</v>
      </c>
      <c r="D7" s="4">
        <v>42059</v>
      </c>
      <c r="E7" s="64"/>
      <c r="F7" s="67">
        <v>9134</v>
      </c>
      <c r="G7" s="5">
        <v>12980.64</v>
      </c>
      <c r="H7" s="65"/>
      <c r="I7" s="67"/>
      <c r="J7" s="5"/>
      <c r="K7" s="22"/>
      <c r="L7" t="s">
        <v>101</v>
      </c>
      <c r="M7" s="31">
        <f>+G7*N7</f>
        <v>1298.0640000000001</v>
      </c>
      <c r="N7" s="2">
        <v>0.1</v>
      </c>
    </row>
    <row r="8" spans="1:17" x14ac:dyDescent="0.25">
      <c r="A8" s="13" t="s">
        <v>87</v>
      </c>
      <c r="B8" t="s">
        <v>38</v>
      </c>
      <c r="C8" t="s">
        <v>84</v>
      </c>
      <c r="D8" s="4">
        <v>42095</v>
      </c>
      <c r="E8" s="64"/>
      <c r="F8" s="67"/>
      <c r="G8" s="5"/>
      <c r="H8" s="65"/>
      <c r="I8" s="67">
        <v>2575</v>
      </c>
      <c r="J8" s="5">
        <v>24303.200000000001</v>
      </c>
      <c r="K8" s="22"/>
      <c r="L8" t="s">
        <v>102</v>
      </c>
      <c r="M8" s="31">
        <f>+J8*N8</f>
        <v>2430.3200000000002</v>
      </c>
      <c r="N8" s="2">
        <v>0.1</v>
      </c>
    </row>
    <row r="9" spans="1:17" x14ac:dyDescent="0.25">
      <c r="A9" s="13" t="s">
        <v>87</v>
      </c>
      <c r="B9" t="s">
        <v>27</v>
      </c>
      <c r="C9" t="s">
        <v>79</v>
      </c>
      <c r="D9" s="4">
        <v>42198</v>
      </c>
      <c r="E9" s="64"/>
      <c r="F9" s="67">
        <v>9235</v>
      </c>
      <c r="G9" s="5">
        <v>28806</v>
      </c>
      <c r="H9" s="65"/>
      <c r="I9" s="67"/>
      <c r="J9" s="5"/>
      <c r="K9" s="22"/>
      <c r="L9" t="s">
        <v>103</v>
      </c>
      <c r="M9" s="31">
        <f>+G9*N9</f>
        <v>2880.6000000000004</v>
      </c>
      <c r="N9" s="2">
        <v>0.1</v>
      </c>
    </row>
    <row r="10" spans="1:17" x14ac:dyDescent="0.25">
      <c r="A10" s="13" t="s">
        <v>87</v>
      </c>
      <c r="B10" t="s">
        <v>49</v>
      </c>
      <c r="C10" t="s">
        <v>83</v>
      </c>
      <c r="D10" s="4">
        <v>42205</v>
      </c>
      <c r="E10" s="64"/>
      <c r="F10" s="67">
        <v>9246</v>
      </c>
      <c r="G10" s="5">
        <v>14424</v>
      </c>
      <c r="H10" s="65"/>
      <c r="I10" s="67"/>
      <c r="J10" s="5"/>
      <c r="K10" s="22"/>
      <c r="L10" t="s">
        <v>104</v>
      </c>
      <c r="M10" s="31">
        <f>+G10*N10</f>
        <v>2163.6</v>
      </c>
      <c r="N10" s="2">
        <v>0.15</v>
      </c>
    </row>
    <row r="11" spans="1:17" x14ac:dyDescent="0.25">
      <c r="A11" s="13" t="s">
        <v>87</v>
      </c>
      <c r="B11" t="s">
        <v>65</v>
      </c>
      <c r="C11" t="s">
        <v>98</v>
      </c>
      <c r="D11" s="4">
        <v>41892</v>
      </c>
      <c r="E11" s="64"/>
      <c r="F11" s="67">
        <v>9012</v>
      </c>
      <c r="G11" s="26">
        <v>96691.199999999997</v>
      </c>
      <c r="H11" s="65"/>
      <c r="I11" s="67"/>
      <c r="J11" s="26"/>
      <c r="K11" s="22"/>
      <c r="L11" t="s">
        <v>100</v>
      </c>
      <c r="M11" s="31">
        <f>+G11*N11</f>
        <v>9669.1200000000008</v>
      </c>
      <c r="N11" s="2">
        <v>0.1</v>
      </c>
    </row>
    <row r="12" spans="1:17" ht="15.75" thickBot="1" x14ac:dyDescent="0.3">
      <c r="A12" s="13" t="s">
        <v>87</v>
      </c>
      <c r="B12" t="s">
        <v>65</v>
      </c>
      <c r="C12" t="s">
        <v>98</v>
      </c>
      <c r="D12" s="4">
        <v>41892</v>
      </c>
      <c r="E12" s="64"/>
      <c r="F12" s="67"/>
      <c r="G12" s="26"/>
      <c r="H12" s="65"/>
      <c r="I12" s="67">
        <v>2481</v>
      </c>
      <c r="J12" s="26">
        <v>6960</v>
      </c>
      <c r="K12" s="22"/>
      <c r="L12" t="s">
        <v>105</v>
      </c>
      <c r="M12" s="31">
        <f>+J12*N12</f>
        <v>696</v>
      </c>
      <c r="N12" s="2">
        <v>0.1</v>
      </c>
      <c r="P12" s="38"/>
      <c r="Q12" s="38"/>
    </row>
    <row r="13" spans="1:17" ht="15.75" thickBot="1" x14ac:dyDescent="0.3">
      <c r="A13" s="13" t="s">
        <v>87</v>
      </c>
      <c r="B13" t="s">
        <v>65</v>
      </c>
      <c r="C13" t="s">
        <v>98</v>
      </c>
      <c r="D13" s="4">
        <v>42030</v>
      </c>
      <c r="E13" s="64"/>
      <c r="F13" s="67">
        <v>9118</v>
      </c>
      <c r="G13" s="26">
        <v>19140</v>
      </c>
      <c r="H13" s="65"/>
      <c r="I13" s="67"/>
      <c r="J13" s="26"/>
      <c r="K13" s="22"/>
      <c r="M13" s="31">
        <f>+G13*N13</f>
        <v>1914</v>
      </c>
      <c r="N13" s="2">
        <v>0.1</v>
      </c>
      <c r="P13" s="32"/>
      <c r="Q13" s="33"/>
    </row>
    <row r="14" spans="1:17" x14ac:dyDescent="0.25">
      <c r="A14" s="13" t="s">
        <v>87</v>
      </c>
      <c r="B14" t="s">
        <v>65</v>
      </c>
      <c r="C14" t="s">
        <v>98</v>
      </c>
      <c r="D14" s="4">
        <v>42030</v>
      </c>
      <c r="E14" s="64"/>
      <c r="F14" s="67"/>
      <c r="G14" s="26"/>
      <c r="H14" s="65"/>
      <c r="I14" s="67">
        <v>2550</v>
      </c>
      <c r="J14" s="26">
        <v>6870</v>
      </c>
      <c r="K14" s="22"/>
      <c r="M14" s="31">
        <f>+J14*N14</f>
        <v>687</v>
      </c>
      <c r="N14" s="2">
        <v>0.1</v>
      </c>
      <c r="P14" s="35"/>
      <c r="Q14" s="35"/>
    </row>
    <row r="15" spans="1:17" x14ac:dyDescent="0.25">
      <c r="A15" s="13" t="s">
        <v>60</v>
      </c>
      <c r="B15" t="s">
        <v>88</v>
      </c>
      <c r="C15" t="s">
        <v>80</v>
      </c>
      <c r="D15" s="4">
        <v>41904</v>
      </c>
      <c r="E15" s="64"/>
      <c r="G15" s="5"/>
      <c r="H15" s="65"/>
      <c r="I15">
        <v>2483</v>
      </c>
      <c r="J15" s="5">
        <v>980</v>
      </c>
      <c r="K15" s="22"/>
      <c r="M15" s="31"/>
      <c r="N15" s="2"/>
      <c r="P15" s="36"/>
      <c r="Q15" s="36"/>
    </row>
    <row r="16" spans="1:17" x14ac:dyDescent="0.25">
      <c r="A16" s="13" t="s">
        <v>60</v>
      </c>
      <c r="B16" t="s">
        <v>40</v>
      </c>
      <c r="C16" t="s">
        <v>81</v>
      </c>
      <c r="D16" s="4">
        <v>41970</v>
      </c>
      <c r="E16" s="64"/>
      <c r="F16">
        <v>9076</v>
      </c>
      <c r="G16" s="5">
        <v>12339.42</v>
      </c>
      <c r="H16" s="65"/>
      <c r="I16">
        <v>2521</v>
      </c>
      <c r="J16" s="5">
        <v>2061.7199999999998</v>
      </c>
      <c r="K16" s="22"/>
      <c r="M16" s="31"/>
      <c r="N16" s="2"/>
      <c r="P16" s="36"/>
      <c r="Q16" s="36"/>
    </row>
    <row r="17" spans="1:17" x14ac:dyDescent="0.25">
      <c r="A17" s="13" t="s">
        <v>60</v>
      </c>
      <c r="B17" t="s">
        <v>89</v>
      </c>
      <c r="C17" t="s">
        <v>83</v>
      </c>
      <c r="D17" s="4">
        <v>42030</v>
      </c>
      <c r="E17" s="64"/>
      <c r="G17" s="5"/>
      <c r="H17" s="65"/>
      <c r="I17">
        <v>2549</v>
      </c>
      <c r="J17" s="5">
        <v>1800</v>
      </c>
      <c r="K17" s="22"/>
      <c r="M17" s="31"/>
      <c r="N17" s="2"/>
      <c r="P17" s="36"/>
      <c r="Q17" s="36"/>
    </row>
    <row r="18" spans="1:17" x14ac:dyDescent="0.25">
      <c r="A18" s="13" t="s">
        <v>60</v>
      </c>
      <c r="B18" t="s">
        <v>39</v>
      </c>
      <c r="C18" t="s">
        <v>85</v>
      </c>
      <c r="D18" s="4">
        <v>42097</v>
      </c>
      <c r="E18" s="64"/>
      <c r="F18">
        <v>9159</v>
      </c>
      <c r="G18" s="5">
        <v>1440</v>
      </c>
      <c r="H18" s="65"/>
      <c r="J18" s="5"/>
      <c r="K18" s="22"/>
      <c r="M18" s="31">
        <f>+G18*N18</f>
        <v>144</v>
      </c>
      <c r="N18" s="2">
        <v>0.1</v>
      </c>
      <c r="P18" s="36"/>
      <c r="Q18" s="36"/>
    </row>
    <row r="19" spans="1:17" x14ac:dyDescent="0.25">
      <c r="A19" s="13" t="s">
        <v>60</v>
      </c>
      <c r="B19" t="s">
        <v>39</v>
      </c>
      <c r="C19" t="s">
        <v>85</v>
      </c>
      <c r="D19" s="4">
        <v>42097</v>
      </c>
      <c r="E19" s="64"/>
      <c r="G19" s="5"/>
      <c r="H19" s="65"/>
      <c r="I19">
        <v>2578</v>
      </c>
      <c r="J19" s="5">
        <v>3600</v>
      </c>
      <c r="K19" s="22"/>
      <c r="M19" s="31">
        <f>+J19*N19</f>
        <v>360</v>
      </c>
      <c r="N19" s="2">
        <v>0.1</v>
      </c>
      <c r="P19" s="36"/>
      <c r="Q19" s="36"/>
    </row>
    <row r="20" spans="1:17" x14ac:dyDescent="0.25">
      <c r="A20" s="13" t="s">
        <v>60</v>
      </c>
      <c r="B20" t="s">
        <v>90</v>
      </c>
      <c r="C20" t="s">
        <v>86</v>
      </c>
      <c r="D20" s="4">
        <v>42109</v>
      </c>
      <c r="E20" s="64"/>
      <c r="F20">
        <v>9167</v>
      </c>
      <c r="G20" s="5">
        <v>11964.3</v>
      </c>
      <c r="H20" s="65"/>
      <c r="J20" s="5"/>
      <c r="K20" s="22"/>
      <c r="M20" s="31"/>
      <c r="N20" s="2"/>
      <c r="P20" s="36"/>
      <c r="Q20" s="36"/>
    </row>
    <row r="21" spans="1:17" x14ac:dyDescent="0.25">
      <c r="A21" s="13" t="s">
        <v>60</v>
      </c>
      <c r="B21" t="s">
        <v>40</v>
      </c>
      <c r="C21" t="s">
        <v>81</v>
      </c>
      <c r="D21" s="4">
        <v>42123</v>
      </c>
      <c r="E21" s="66"/>
      <c r="F21" s="16">
        <v>9172</v>
      </c>
      <c r="G21" s="5">
        <v>6970.5</v>
      </c>
      <c r="H21" s="14"/>
      <c r="I21" s="20"/>
      <c r="J21" s="68"/>
      <c r="K21" s="22"/>
      <c r="M21" s="31"/>
      <c r="N21" s="2"/>
      <c r="P21" s="36"/>
      <c r="Q21" s="36"/>
    </row>
    <row r="22" spans="1:17" x14ac:dyDescent="0.25">
      <c r="A22" s="13" t="s">
        <v>60</v>
      </c>
      <c r="B22" t="s">
        <v>40</v>
      </c>
      <c r="C22" t="s">
        <v>81</v>
      </c>
      <c r="D22" s="4">
        <v>42123</v>
      </c>
      <c r="E22" s="66"/>
      <c r="F22" s="16"/>
      <c r="G22" s="5"/>
      <c r="H22" s="14"/>
      <c r="I22" s="20">
        <v>2590</v>
      </c>
      <c r="J22" s="68">
        <v>3612</v>
      </c>
      <c r="K22" s="22"/>
      <c r="M22" s="31"/>
      <c r="N22" s="2"/>
      <c r="P22" s="36"/>
      <c r="Q22" s="36"/>
    </row>
    <row r="23" spans="1:17" x14ac:dyDescent="0.25">
      <c r="A23" s="13" t="s">
        <v>60</v>
      </c>
      <c r="B23" t="s">
        <v>88</v>
      </c>
      <c r="C23" t="s">
        <v>80</v>
      </c>
      <c r="D23" s="4">
        <v>42150</v>
      </c>
      <c r="E23" s="66"/>
      <c r="F23" s="16"/>
      <c r="G23" s="5"/>
      <c r="H23" s="14"/>
      <c r="I23" s="20">
        <v>2610</v>
      </c>
      <c r="J23" s="68">
        <v>13992</v>
      </c>
      <c r="K23" s="22"/>
      <c r="M23" s="31"/>
      <c r="N23" s="2"/>
      <c r="P23" s="36"/>
      <c r="Q23" s="36"/>
    </row>
    <row r="24" spans="1:17" x14ac:dyDescent="0.25">
      <c r="A24" s="13" t="s">
        <v>60</v>
      </c>
      <c r="B24" t="s">
        <v>90</v>
      </c>
      <c r="C24" t="s">
        <v>86</v>
      </c>
      <c r="D24" s="4">
        <v>42207</v>
      </c>
      <c r="E24" s="66"/>
      <c r="F24" s="16">
        <v>9256</v>
      </c>
      <c r="G24" s="5">
        <v>1225</v>
      </c>
      <c r="H24" s="14"/>
      <c r="I24" s="20">
        <v>2634</v>
      </c>
      <c r="J24" s="68">
        <v>663</v>
      </c>
      <c r="K24" s="22"/>
      <c r="M24" s="31"/>
      <c r="N24" s="2"/>
      <c r="P24" s="36"/>
      <c r="Q24" s="36"/>
    </row>
    <row r="25" spans="1:17" x14ac:dyDescent="0.25">
      <c r="A25" s="13" t="s">
        <v>60</v>
      </c>
      <c r="B25" t="s">
        <v>91</v>
      </c>
      <c r="C25" t="s">
        <v>59</v>
      </c>
      <c r="D25" s="4">
        <v>42038</v>
      </c>
      <c r="E25" s="66"/>
      <c r="F25" s="16"/>
      <c r="G25" s="26"/>
      <c r="H25" s="14"/>
      <c r="I25" s="20">
        <v>2554</v>
      </c>
      <c r="J25" s="29">
        <v>2700</v>
      </c>
      <c r="K25" s="22"/>
      <c r="M25" s="31"/>
      <c r="N25" s="2"/>
      <c r="P25" s="36"/>
      <c r="Q25" s="36"/>
    </row>
    <row r="26" spans="1:17" ht="14.45" x14ac:dyDescent="0.3">
      <c r="A26" s="13" t="s">
        <v>60</v>
      </c>
      <c r="B26" t="s">
        <v>91</v>
      </c>
      <c r="C26" t="s">
        <v>59</v>
      </c>
      <c r="D26" s="4">
        <v>42038</v>
      </c>
      <c r="E26" s="66"/>
      <c r="F26" s="16">
        <v>9121</v>
      </c>
      <c r="G26" s="26">
        <v>2760</v>
      </c>
      <c r="H26" s="14"/>
      <c r="I26" s="20"/>
      <c r="J26" s="29"/>
      <c r="K26" s="22"/>
      <c r="M26" s="31"/>
      <c r="N26" s="2"/>
      <c r="P26" s="36"/>
      <c r="Q26" s="36"/>
    </row>
    <row r="27" spans="1:17" ht="14.45" x14ac:dyDescent="0.3">
      <c r="A27" s="13" t="s">
        <v>60</v>
      </c>
      <c r="B27" t="s">
        <v>91</v>
      </c>
      <c r="C27" t="s">
        <v>59</v>
      </c>
      <c r="D27" s="4">
        <v>42202</v>
      </c>
      <c r="E27" s="66"/>
      <c r="F27" s="16">
        <v>9243</v>
      </c>
      <c r="G27" s="26">
        <v>31176</v>
      </c>
      <c r="H27" s="14"/>
      <c r="I27" s="20"/>
      <c r="J27" s="29"/>
      <c r="K27" s="22"/>
      <c r="M27" s="31"/>
      <c r="N27" s="2"/>
      <c r="P27" s="36"/>
      <c r="Q27" s="36"/>
    </row>
    <row r="28" spans="1:17" x14ac:dyDescent="0.25">
      <c r="A28" s="13" t="s">
        <v>60</v>
      </c>
      <c r="B28" t="s">
        <v>92</v>
      </c>
      <c r="C28" t="s">
        <v>64</v>
      </c>
      <c r="D28" s="4">
        <v>42206</v>
      </c>
      <c r="E28" s="66"/>
      <c r="F28" s="16">
        <v>9255</v>
      </c>
      <c r="G28" s="26">
        <v>4140</v>
      </c>
      <c r="H28" s="14"/>
      <c r="I28" s="20"/>
      <c r="J28" s="29"/>
      <c r="K28" s="22"/>
      <c r="M28" s="31"/>
      <c r="N28" s="2"/>
      <c r="P28" s="36"/>
      <c r="Q28" s="36"/>
    </row>
    <row r="29" spans="1:17" x14ac:dyDescent="0.25">
      <c r="A29" s="13" t="s">
        <v>60</v>
      </c>
      <c r="B29" t="s">
        <v>92</v>
      </c>
      <c r="C29" t="s">
        <v>64</v>
      </c>
      <c r="D29" s="4">
        <v>42206</v>
      </c>
      <c r="E29" s="66"/>
      <c r="F29" s="16"/>
      <c r="G29" s="26"/>
      <c r="H29" s="14"/>
      <c r="I29" s="20">
        <v>2633</v>
      </c>
      <c r="J29" s="29">
        <v>3600</v>
      </c>
      <c r="K29" s="22"/>
      <c r="M29" s="31"/>
      <c r="N29" s="2"/>
      <c r="P29" s="36"/>
      <c r="Q29" s="36"/>
    </row>
    <row r="30" spans="1:17" x14ac:dyDescent="0.25">
      <c r="A30" s="13" t="s">
        <v>60</v>
      </c>
      <c r="B30" t="s">
        <v>93</v>
      </c>
      <c r="C30" t="s">
        <v>99</v>
      </c>
      <c r="D30" s="4">
        <v>42111</v>
      </c>
      <c r="E30" s="66"/>
      <c r="F30" s="16"/>
      <c r="G30" s="26"/>
      <c r="H30" s="14"/>
      <c r="I30" s="20">
        <v>2586</v>
      </c>
      <c r="J30" s="29">
        <v>648</v>
      </c>
      <c r="K30" s="22"/>
      <c r="M30" s="31"/>
      <c r="N30" s="2"/>
      <c r="P30" s="36"/>
      <c r="Q30" s="36"/>
    </row>
    <row r="31" spans="1:17" x14ac:dyDescent="0.25">
      <c r="A31" s="13" t="s">
        <v>60</v>
      </c>
      <c r="B31" t="s">
        <v>94</v>
      </c>
      <c r="C31" t="s">
        <v>64</v>
      </c>
      <c r="D31" s="4">
        <v>42072</v>
      </c>
      <c r="E31" s="66"/>
      <c r="F31" s="16">
        <v>9140</v>
      </c>
      <c r="G31" s="26">
        <v>6624</v>
      </c>
      <c r="H31" s="14"/>
      <c r="I31" s="20"/>
      <c r="J31" s="29"/>
      <c r="K31" s="22"/>
      <c r="M31" s="31"/>
      <c r="N31" s="2"/>
      <c r="P31" s="36"/>
      <c r="Q31" s="36"/>
    </row>
    <row r="32" spans="1:17" x14ac:dyDescent="0.25">
      <c r="A32" s="13" t="s">
        <v>60</v>
      </c>
      <c r="B32" t="s">
        <v>95</v>
      </c>
      <c r="C32" t="s">
        <v>73</v>
      </c>
      <c r="D32" s="4">
        <v>42048</v>
      </c>
      <c r="E32" s="4"/>
      <c r="F32" s="16">
        <v>9131</v>
      </c>
      <c r="G32" s="26">
        <v>17328</v>
      </c>
      <c r="H32" s="14"/>
      <c r="I32" s="20"/>
      <c r="J32" s="29"/>
      <c r="K32" s="22"/>
      <c r="M32" s="31"/>
      <c r="N32" s="2"/>
      <c r="P32" s="36"/>
      <c r="Q32" s="36"/>
    </row>
    <row r="33" spans="1:17" x14ac:dyDescent="0.25">
      <c r="A33" s="13" t="s">
        <v>60</v>
      </c>
      <c r="B33" t="s">
        <v>96</v>
      </c>
      <c r="C33" t="s">
        <v>75</v>
      </c>
      <c r="D33" s="4">
        <v>42150</v>
      </c>
      <c r="E33" s="4"/>
      <c r="F33" s="16">
        <v>9206</v>
      </c>
      <c r="G33" s="26">
        <v>1944</v>
      </c>
      <c r="H33" s="14"/>
      <c r="I33" s="20"/>
      <c r="J33" s="29"/>
      <c r="K33" s="22"/>
      <c r="M33" s="31"/>
      <c r="N33" s="2"/>
      <c r="P33" s="36"/>
      <c r="Q33" s="36"/>
    </row>
    <row r="34" spans="1:17" x14ac:dyDescent="0.25">
      <c r="A34" s="13" t="s">
        <v>60</v>
      </c>
      <c r="B34" t="s">
        <v>96</v>
      </c>
      <c r="C34" t="s">
        <v>75</v>
      </c>
      <c r="D34" s="4">
        <v>42150</v>
      </c>
      <c r="E34" s="4"/>
      <c r="F34" s="16"/>
      <c r="G34" s="26"/>
      <c r="H34" s="14"/>
      <c r="I34" s="20">
        <v>2609</v>
      </c>
      <c r="J34" s="29">
        <v>360</v>
      </c>
      <c r="K34" s="22"/>
      <c r="M34" s="31"/>
      <c r="N34" s="2"/>
      <c r="P34" s="36"/>
      <c r="Q34" s="36"/>
    </row>
    <row r="35" spans="1:17" x14ac:dyDescent="0.25">
      <c r="A35" s="13" t="s">
        <v>60</v>
      </c>
      <c r="B35" t="s">
        <v>97</v>
      </c>
      <c r="C35" t="s">
        <v>77</v>
      </c>
      <c r="D35" s="4">
        <v>41950</v>
      </c>
      <c r="E35" s="4"/>
      <c r="F35" s="16">
        <v>9063</v>
      </c>
      <c r="G35" s="26">
        <v>9564</v>
      </c>
      <c r="H35" s="14"/>
      <c r="I35" s="20"/>
      <c r="J35" s="29"/>
      <c r="K35" s="22"/>
      <c r="M35" s="31"/>
      <c r="N35" s="2"/>
      <c r="P35" s="36"/>
      <c r="Q35" s="36"/>
    </row>
    <row r="36" spans="1:17" x14ac:dyDescent="0.25">
      <c r="A36" s="13" t="s">
        <v>60</v>
      </c>
      <c r="B36" t="s">
        <v>97</v>
      </c>
      <c r="C36" t="s">
        <v>77</v>
      </c>
      <c r="D36" s="4">
        <v>41950</v>
      </c>
      <c r="E36" s="4"/>
      <c r="F36" s="16"/>
      <c r="G36" s="26"/>
      <c r="H36" s="14"/>
      <c r="I36" s="20">
        <v>2516</v>
      </c>
      <c r="J36" s="29">
        <v>3720</v>
      </c>
      <c r="K36" s="22"/>
      <c r="M36" s="31"/>
      <c r="N36" s="2"/>
      <c r="P36" s="36"/>
      <c r="Q36" s="36"/>
    </row>
    <row r="37" spans="1:17" x14ac:dyDescent="0.25">
      <c r="A37" s="13" t="s">
        <v>60</v>
      </c>
      <c r="B37" t="s">
        <v>61</v>
      </c>
      <c r="C37" t="s">
        <v>62</v>
      </c>
      <c r="D37" s="4">
        <v>41929</v>
      </c>
      <c r="E37" s="4"/>
      <c r="F37" s="16"/>
      <c r="G37" s="26"/>
      <c r="H37" s="14"/>
      <c r="I37" s="20">
        <v>2499</v>
      </c>
      <c r="J37" s="29">
        <v>504</v>
      </c>
      <c r="K37" s="22"/>
      <c r="M37" s="31"/>
      <c r="N37" s="2"/>
      <c r="P37" s="36"/>
      <c r="Q37" s="36"/>
    </row>
    <row r="38" spans="1:17" x14ac:dyDescent="0.25">
      <c r="A38" s="13" t="s">
        <v>60</v>
      </c>
      <c r="B38" t="s">
        <v>61</v>
      </c>
      <c r="C38" t="s">
        <v>62</v>
      </c>
      <c r="D38" s="4">
        <v>42097</v>
      </c>
      <c r="E38" s="4"/>
      <c r="F38" s="16">
        <v>9158</v>
      </c>
      <c r="G38" s="26">
        <v>3600</v>
      </c>
      <c r="H38" s="14"/>
      <c r="I38" s="20"/>
      <c r="J38" s="29"/>
      <c r="K38" s="22"/>
      <c r="M38" s="31"/>
      <c r="N38" s="2"/>
      <c r="P38" s="36"/>
      <c r="Q38" s="36"/>
    </row>
    <row r="39" spans="1:17" x14ac:dyDescent="0.25">
      <c r="A39" s="13" t="s">
        <v>60</v>
      </c>
      <c r="B39" t="s">
        <v>61</v>
      </c>
      <c r="C39" t="s">
        <v>62</v>
      </c>
      <c r="D39" s="4">
        <v>42097</v>
      </c>
      <c r="E39" s="4"/>
      <c r="F39" s="16"/>
      <c r="G39" s="26"/>
      <c r="H39" s="14"/>
      <c r="I39" s="20">
        <v>2577</v>
      </c>
      <c r="J39" s="29">
        <v>518.4</v>
      </c>
      <c r="K39" s="22"/>
      <c r="M39" s="31"/>
      <c r="N39" s="2"/>
      <c r="P39" s="36"/>
      <c r="Q39" s="36"/>
    </row>
    <row r="40" spans="1:17" x14ac:dyDescent="0.25">
      <c r="A40" s="13" t="s">
        <v>60</v>
      </c>
      <c r="B40" t="s">
        <v>61</v>
      </c>
      <c r="C40" t="s">
        <v>62</v>
      </c>
      <c r="D40" s="4">
        <v>42165</v>
      </c>
      <c r="E40" s="4"/>
      <c r="F40" s="16">
        <v>9213</v>
      </c>
      <c r="G40" s="26">
        <v>432</v>
      </c>
      <c r="H40" s="14"/>
      <c r="I40" s="20"/>
      <c r="J40" s="29"/>
      <c r="K40" s="22"/>
      <c r="M40" s="31"/>
      <c r="N40" s="2"/>
      <c r="P40" s="36"/>
      <c r="Q40" s="36"/>
    </row>
    <row r="41" spans="1:17" ht="15.75" thickBot="1" x14ac:dyDescent="0.3">
      <c r="A41" s="13" t="s">
        <v>60</v>
      </c>
      <c r="B41" t="s">
        <v>61</v>
      </c>
      <c r="C41" t="s">
        <v>62</v>
      </c>
      <c r="D41" s="4">
        <v>42205</v>
      </c>
      <c r="E41" s="4"/>
      <c r="F41" s="17">
        <v>9251</v>
      </c>
      <c r="G41" s="26">
        <v>1440</v>
      </c>
      <c r="H41" s="14"/>
      <c r="I41" s="20"/>
      <c r="J41" s="29"/>
      <c r="K41" s="22"/>
      <c r="M41" s="31"/>
      <c r="N41" s="2"/>
      <c r="P41" s="36"/>
      <c r="Q41" s="36"/>
    </row>
    <row r="42" spans="1:17" ht="15.75" thickBot="1" x14ac:dyDescent="0.3">
      <c r="B42" t="s">
        <v>15</v>
      </c>
      <c r="D42" s="4"/>
      <c r="E42" s="4"/>
      <c r="G42" s="25">
        <f>SUM(G3:G41)</f>
        <v>324506.26</v>
      </c>
      <c r="H42" s="14"/>
      <c r="I42" s="21"/>
      <c r="J42" s="28">
        <f>SUM(J3:J41)</f>
        <v>76892.319999999992</v>
      </c>
      <c r="K42" s="22"/>
      <c r="L42" s="24"/>
      <c r="M42" s="30">
        <f>SUM(M3:M41)</f>
        <v>26194.424000000003</v>
      </c>
      <c r="P42" s="37">
        <f>SUM(P14:P41)</f>
        <v>0</v>
      </c>
      <c r="Q42" s="37">
        <f>SUM(Q14:Q41)</f>
        <v>0</v>
      </c>
    </row>
  </sheetData>
  <sortState ref="A4:J40">
    <sortCondition descending="1" ref="A4:A40"/>
  </sortState>
  <mergeCells count="3">
    <mergeCell ref="L1:M1"/>
    <mergeCell ref="F1:G1"/>
    <mergeCell ref="I1:J1"/>
  </mergeCells>
  <pageMargins left="0.31" right="0.26" top="0.86" bottom="0.27" header="0.24" footer="0.17"/>
  <pageSetup paperSize="9" scale="7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workbookViewId="0">
      <selection activeCell="B22" sqref="B22"/>
    </sheetView>
  </sheetViews>
  <sheetFormatPr baseColWidth="10" defaultRowHeight="15" x14ac:dyDescent="0.25"/>
  <cols>
    <col min="1" max="1" width="28" customWidth="1"/>
    <col min="2" max="2" width="10" bestFit="1" customWidth="1"/>
    <col min="3" max="3" width="13.85546875" style="41" bestFit="1" customWidth="1"/>
    <col min="4" max="4" width="27.42578125" style="34" bestFit="1" customWidth="1"/>
    <col min="5" max="5" width="29.140625" style="40" customWidth="1"/>
    <col min="6" max="6" width="8.28515625" style="40" customWidth="1"/>
    <col min="7" max="7" width="10.140625" customWidth="1"/>
  </cols>
  <sheetData>
    <row r="1" spans="1:7" x14ac:dyDescent="0.25">
      <c r="D1" s="46" t="s">
        <v>42</v>
      </c>
      <c r="E1" s="47">
        <v>10000</v>
      </c>
      <c r="F1" s="42"/>
      <c r="G1" s="58" t="s">
        <v>44</v>
      </c>
    </row>
    <row r="2" spans="1:7" x14ac:dyDescent="0.25">
      <c r="A2" s="48" t="s">
        <v>34</v>
      </c>
      <c r="B2" s="48" t="s">
        <v>35</v>
      </c>
      <c r="C2" s="49" t="s">
        <v>37</v>
      </c>
      <c r="D2" s="50" t="s">
        <v>41</v>
      </c>
      <c r="E2" s="51" t="s">
        <v>43</v>
      </c>
      <c r="F2" s="42"/>
      <c r="G2" s="58" t="s">
        <v>36</v>
      </c>
    </row>
    <row r="3" spans="1:7" x14ac:dyDescent="0.25">
      <c r="A3" s="48" t="s">
        <v>30</v>
      </c>
      <c r="B3" s="48">
        <v>8894</v>
      </c>
      <c r="C3" s="49">
        <v>41699</v>
      </c>
      <c r="D3" s="52">
        <v>1586.5</v>
      </c>
      <c r="E3" s="53">
        <f>+D3/G3</f>
        <v>1158.0291970802919</v>
      </c>
      <c r="F3" s="43"/>
      <c r="G3">
        <v>1.37</v>
      </c>
    </row>
    <row r="4" spans="1:7" x14ac:dyDescent="0.25">
      <c r="A4" s="48" t="s">
        <v>27</v>
      </c>
      <c r="B4" s="48">
        <v>8811</v>
      </c>
      <c r="C4" s="49">
        <v>41548</v>
      </c>
      <c r="D4" s="50"/>
      <c r="E4" s="51"/>
      <c r="F4" s="42"/>
    </row>
    <row r="5" spans="1:7" x14ac:dyDescent="0.25">
      <c r="A5" s="48" t="s">
        <v>27</v>
      </c>
      <c r="B5" s="48">
        <v>8810</v>
      </c>
      <c r="C5" s="49">
        <v>41548</v>
      </c>
      <c r="D5" s="52">
        <v>2116.94</v>
      </c>
      <c r="E5" s="51">
        <f>+D5/G5</f>
        <v>1568.1037037037036</v>
      </c>
      <c r="F5" s="42"/>
      <c r="G5">
        <v>1.35</v>
      </c>
    </row>
    <row r="6" spans="1:7" x14ac:dyDescent="0.25">
      <c r="A6" s="48" t="s">
        <v>38</v>
      </c>
      <c r="B6" s="48">
        <v>2415</v>
      </c>
      <c r="C6" s="49">
        <v>41640</v>
      </c>
      <c r="D6" s="52">
        <v>1501.92</v>
      </c>
      <c r="E6" s="51">
        <f>+D6/G6</f>
        <v>1112.5333333333333</v>
      </c>
      <c r="F6" s="42"/>
      <c r="G6">
        <v>1.35</v>
      </c>
    </row>
    <row r="7" spans="1:7" x14ac:dyDescent="0.25">
      <c r="A7" s="48" t="s">
        <v>39</v>
      </c>
      <c r="B7" s="48">
        <v>2427</v>
      </c>
      <c r="C7" s="49">
        <v>41699</v>
      </c>
      <c r="D7" s="50"/>
      <c r="E7" s="51"/>
      <c r="F7" s="42"/>
    </row>
    <row r="8" spans="1:7" x14ac:dyDescent="0.25">
      <c r="A8" s="48" t="s">
        <v>30</v>
      </c>
      <c r="B8" s="48">
        <v>2429</v>
      </c>
      <c r="C8" s="49">
        <v>41730</v>
      </c>
      <c r="D8" s="52">
        <v>919</v>
      </c>
      <c r="E8" s="51">
        <f>+D8/G8</f>
        <v>680.74074074074065</v>
      </c>
      <c r="F8" s="42"/>
      <c r="G8">
        <v>1.35</v>
      </c>
    </row>
    <row r="9" spans="1:7" x14ac:dyDescent="0.25">
      <c r="A9" s="48" t="s">
        <v>27</v>
      </c>
      <c r="B9" s="48">
        <v>8911</v>
      </c>
      <c r="C9" s="49">
        <v>41760</v>
      </c>
      <c r="D9" s="52">
        <v>460</v>
      </c>
      <c r="E9" s="54">
        <f>+D9/G9</f>
        <v>340.48852701702441</v>
      </c>
      <c r="F9" s="44"/>
      <c r="G9">
        <v>1.351</v>
      </c>
    </row>
    <row r="10" spans="1:7" x14ac:dyDescent="0.25">
      <c r="A10" s="48" t="s">
        <v>27</v>
      </c>
      <c r="B10" s="48">
        <v>2435</v>
      </c>
      <c r="C10" s="49">
        <v>41760</v>
      </c>
      <c r="D10" s="50"/>
      <c r="E10" s="51"/>
      <c r="F10" s="42"/>
    </row>
    <row r="11" spans="1:7" x14ac:dyDescent="0.25">
      <c r="A11" s="48" t="s">
        <v>22</v>
      </c>
      <c r="B11" s="48">
        <v>9011</v>
      </c>
      <c r="C11" s="49">
        <v>41883</v>
      </c>
      <c r="D11" s="55">
        <f>+E11*G11</f>
        <v>1660.5737999999999</v>
      </c>
      <c r="E11" s="56">
        <v>1350.06</v>
      </c>
      <c r="F11" s="42"/>
      <c r="G11">
        <v>1.23</v>
      </c>
    </row>
    <row r="12" spans="1:7" x14ac:dyDescent="0.25">
      <c r="A12" s="48" t="s">
        <v>27</v>
      </c>
      <c r="B12" s="48">
        <v>9010</v>
      </c>
      <c r="C12" s="49">
        <v>41883</v>
      </c>
      <c r="D12" s="50"/>
      <c r="E12" s="51"/>
      <c r="F12" s="42"/>
    </row>
    <row r="13" spans="1:7" x14ac:dyDescent="0.25">
      <c r="A13" s="48" t="s">
        <v>40</v>
      </c>
      <c r="B13" s="48">
        <v>9075</v>
      </c>
      <c r="C13" s="49">
        <v>41944</v>
      </c>
      <c r="D13" s="55">
        <f>+E13*G13</f>
        <v>2344.6482999999998</v>
      </c>
      <c r="E13" s="56">
        <v>2074.91</v>
      </c>
      <c r="F13" s="42"/>
      <c r="G13">
        <v>1.1299999999999999</v>
      </c>
    </row>
    <row r="14" spans="1:7" x14ac:dyDescent="0.25">
      <c r="A14" s="48" t="s">
        <v>30</v>
      </c>
      <c r="B14" s="48">
        <v>9133</v>
      </c>
      <c r="C14" s="49">
        <v>42036</v>
      </c>
      <c r="D14" s="50"/>
      <c r="E14" s="51"/>
      <c r="F14" s="42"/>
    </row>
    <row r="15" spans="1:7" x14ac:dyDescent="0.25">
      <c r="A15" s="48" t="s">
        <v>30</v>
      </c>
      <c r="B15" s="48">
        <v>9133</v>
      </c>
      <c r="C15" s="73">
        <v>42036</v>
      </c>
      <c r="D15" s="50"/>
      <c r="E15" s="51"/>
      <c r="F15" s="42"/>
    </row>
    <row r="16" spans="1:7" x14ac:dyDescent="0.25">
      <c r="A16" s="71" t="s">
        <v>46</v>
      </c>
      <c r="B16" s="72"/>
      <c r="C16" s="73"/>
      <c r="D16" s="50">
        <v>343</v>
      </c>
      <c r="E16" s="56">
        <v>320</v>
      </c>
      <c r="F16" s="42"/>
      <c r="G16">
        <v>1.07</v>
      </c>
    </row>
    <row r="17" spans="1:8" x14ac:dyDescent="0.25">
      <c r="A17" s="61" t="s">
        <v>38</v>
      </c>
      <c r="B17" s="48">
        <v>2575</v>
      </c>
      <c r="C17" s="49">
        <v>42095</v>
      </c>
      <c r="D17" s="70">
        <v>2235</v>
      </c>
      <c r="E17" s="69">
        <v>2032</v>
      </c>
      <c r="F17" s="42"/>
    </row>
    <row r="18" spans="1:8" x14ac:dyDescent="0.25">
      <c r="A18" s="61" t="s">
        <v>39</v>
      </c>
      <c r="B18" s="75" t="s">
        <v>106</v>
      </c>
      <c r="C18" s="49">
        <v>42095</v>
      </c>
      <c r="D18" s="74"/>
      <c r="E18" s="69"/>
      <c r="F18" s="42"/>
    </row>
    <row r="19" spans="1:8" x14ac:dyDescent="0.25">
      <c r="D19" s="55">
        <f>SUM(D3:D18)</f>
        <v>13167.5821</v>
      </c>
      <c r="E19" s="45">
        <f>SUM(E3:E18)</f>
        <v>10636.865501875094</v>
      </c>
      <c r="F19" s="42"/>
    </row>
    <row r="20" spans="1:8" x14ac:dyDescent="0.25">
      <c r="C20" s="57"/>
      <c r="D20" s="59" t="s">
        <v>45</v>
      </c>
      <c r="E20" s="60">
        <v>0</v>
      </c>
    </row>
    <row r="22" spans="1:8" x14ac:dyDescent="0.25">
      <c r="A22" t="s">
        <v>90</v>
      </c>
      <c r="D22" s="34">
        <v>3305</v>
      </c>
      <c r="E22" s="40">
        <v>2928.4</v>
      </c>
      <c r="H22" t="s">
        <v>108</v>
      </c>
    </row>
    <row r="23" spans="1:8" x14ac:dyDescent="0.25">
      <c r="A23" t="s">
        <v>107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&amp;LDomaine AF GROS
&amp; Francois PARENT&amp;C&amp;"-,Gras"&amp;16RECAPITULATIF DES COMMISSIONS DE JP LEMOINE&amp;R&amp;D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USA 14-15</vt:lpstr>
      <vt:lpstr>AUTRES 14-15</vt:lpstr>
      <vt:lpstr>EXERCICE 2014-2015</vt:lpstr>
      <vt:lpstr>RECAP LEMOINE 2014-2015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2015-07-28T14:56:45Z</cp:lastPrinted>
  <dcterms:created xsi:type="dcterms:W3CDTF">2014-01-30T09:54:02Z</dcterms:created>
  <dcterms:modified xsi:type="dcterms:W3CDTF">2016-01-05T16:17:02Z</dcterms:modified>
</cp:coreProperties>
</file>