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3625" windowHeight="9555"/>
  </bookViews>
  <sheets>
    <sheet name="USA 15-16" sheetId="2" r:id="rId1"/>
    <sheet name="AUTRES 15-16" sheetId="3" r:id="rId2"/>
    <sheet name="EXERCICE 2015-2016" sheetId="4" r:id="rId3"/>
    <sheet name="RECAP LEMOINE 2015-2016" sheetId="1" r:id="rId4"/>
  </sheets>
  <calcPr calcId="145621" refMode="R1C1"/>
</workbook>
</file>

<file path=xl/calcChain.xml><?xml version="1.0" encoding="utf-8"?>
<calcChain xmlns="http://schemas.openxmlformats.org/spreadsheetml/2006/main">
  <c r="Q13" i="2" l="1"/>
  <c r="Q14" i="2"/>
  <c r="Q16" i="2"/>
  <c r="J27" i="1" l="1"/>
  <c r="Q9" i="2"/>
  <c r="K26" i="1"/>
  <c r="Q4" i="2" l="1"/>
  <c r="Q29" i="2" s="1"/>
  <c r="Q55" i="4"/>
  <c r="P55" i="4"/>
  <c r="J55" i="4"/>
  <c r="G55" i="4"/>
  <c r="M55" i="4"/>
  <c r="I22" i="3"/>
  <c r="G22" i="3"/>
  <c r="L29" i="2"/>
  <c r="H29" i="2"/>
  <c r="F29" i="2"/>
  <c r="J22" i="1" l="1"/>
  <c r="J26" i="1" s="1"/>
  <c r="J25" i="1"/>
  <c r="J24" i="1"/>
  <c r="J23" i="1"/>
  <c r="E23" i="1" l="1"/>
</calcChain>
</file>

<file path=xl/sharedStrings.xml><?xml version="1.0" encoding="utf-8"?>
<sst xmlns="http://schemas.openxmlformats.org/spreadsheetml/2006/main" count="249" uniqueCount="90">
  <si>
    <t>COMMISSIONS TOTALES</t>
  </si>
  <si>
    <t>POUR INFO</t>
  </si>
  <si>
    <t>TAUX CHANGE</t>
  </si>
  <si>
    <t>RESTE A VERSER</t>
  </si>
  <si>
    <t>FRUIT OF THE VINE</t>
  </si>
  <si>
    <t>F/9256 + F/2634</t>
  </si>
  <si>
    <t>VRT 21/09/15</t>
  </si>
  <si>
    <t>ADRIAN CHALK / MS WALKER</t>
  </si>
  <si>
    <t>F/9286 + F/2651</t>
  </si>
  <si>
    <t>VRT 31/08/15</t>
  </si>
  <si>
    <t>VERITAS</t>
  </si>
  <si>
    <t>F/9235</t>
  </si>
  <si>
    <t>VRT 27/10/15</t>
  </si>
  <si>
    <t>PIONEER</t>
  </si>
  <si>
    <t>F/9277</t>
  </si>
  <si>
    <t>VRT 28/11/15</t>
  </si>
  <si>
    <t>AFG</t>
  </si>
  <si>
    <t>FP</t>
  </si>
  <si>
    <t>REGLEMENT</t>
  </si>
  <si>
    <t>COMMISSIONS</t>
  </si>
  <si>
    <t>LEMOINE = 13800$  -  1€ = 1,37$</t>
  </si>
  <si>
    <t>GIEPAC</t>
  </si>
  <si>
    <t>REGLEMENT en €</t>
  </si>
  <si>
    <t>NOM DU CLIENT</t>
  </si>
  <si>
    <t>VILLE</t>
  </si>
  <si>
    <t>ETAT</t>
  </si>
  <si>
    <t>DATE FACT</t>
  </si>
  <si>
    <t>N° FACT</t>
  </si>
  <si>
    <t>MONTANT</t>
  </si>
  <si>
    <t>DATE</t>
  </si>
  <si>
    <t>MONTANT HT</t>
  </si>
  <si>
    <t>TAUX</t>
  </si>
  <si>
    <t>CALIFORNIE</t>
  </si>
  <si>
    <r>
      <t xml:space="preserve">GREAT SIGNATURE // </t>
    </r>
    <r>
      <rPr>
        <b/>
        <sz val="11"/>
        <color rgb="FFFF0000"/>
        <rFont val="Calibri"/>
        <family val="2"/>
        <scheme val="minor"/>
      </rPr>
      <t>CPA</t>
    </r>
  </si>
  <si>
    <t>ATLANTA</t>
  </si>
  <si>
    <t>GEORGIE</t>
  </si>
  <si>
    <t>MASSACHUSSETS</t>
  </si>
  <si>
    <r>
      <t xml:space="preserve">FIVE GRAPES // </t>
    </r>
    <r>
      <rPr>
        <b/>
        <sz val="11"/>
        <color rgb="FFFF0000"/>
        <rFont val="Calibri"/>
        <family val="2"/>
        <scheme val="minor"/>
      </rPr>
      <t>CPA</t>
    </r>
  </si>
  <si>
    <t>SONOMA</t>
  </si>
  <si>
    <t>TOTAL</t>
  </si>
  <si>
    <t>PAYS</t>
  </si>
  <si>
    <t>BERRY BROS</t>
  </si>
  <si>
    <t>BASINGSTOKE</t>
  </si>
  <si>
    <t>ROYAUME UNI</t>
  </si>
  <si>
    <t>TAIWAN</t>
  </si>
  <si>
    <r>
      <t xml:space="preserve">NOM DU CLIENT </t>
    </r>
    <r>
      <rPr>
        <b/>
        <sz val="12"/>
        <color rgb="FFFF0000"/>
        <rFont val="Calibri"/>
        <family val="2"/>
        <scheme val="minor"/>
      </rPr>
      <t>FINAL</t>
    </r>
  </si>
  <si>
    <t>VILLE / PAYS</t>
  </si>
  <si>
    <t>TX</t>
  </si>
  <si>
    <t>DIRECT</t>
  </si>
  <si>
    <t>BASINGSTOKE / GB</t>
  </si>
  <si>
    <t>CPA</t>
  </si>
  <si>
    <t>GREAT SIGNATURE</t>
  </si>
  <si>
    <t>ATLANTA / USA</t>
  </si>
  <si>
    <t>FIVE GRAPES</t>
  </si>
  <si>
    <t>SONOMA / USA</t>
  </si>
  <si>
    <t>LE PARISIEN</t>
  </si>
  <si>
    <t>BEAUNE</t>
  </si>
  <si>
    <t>MS WALKER</t>
  </si>
  <si>
    <t>HOUSTON</t>
  </si>
  <si>
    <t>TEXAS</t>
  </si>
  <si>
    <t>SOMERVILLE</t>
  </si>
  <si>
    <t>DELIWINA</t>
  </si>
  <si>
    <r>
      <t xml:space="preserve">DELIWINA // </t>
    </r>
    <r>
      <rPr>
        <b/>
        <sz val="11"/>
        <color rgb="FFFF0000"/>
        <rFont val="Calibri"/>
        <family val="2"/>
        <scheme val="minor"/>
      </rPr>
      <t>CPA</t>
    </r>
  </si>
  <si>
    <t>POLOGNE</t>
  </si>
  <si>
    <t>FINE+RARE</t>
  </si>
  <si>
    <r>
      <t xml:space="preserve">FINE+RARE // </t>
    </r>
    <r>
      <rPr>
        <b/>
        <sz val="11"/>
        <color rgb="FFFF0000"/>
        <rFont val="Calibri"/>
        <family val="2"/>
        <scheme val="minor"/>
      </rPr>
      <t>CPA</t>
    </r>
  </si>
  <si>
    <t>BESTOFWINES</t>
  </si>
  <si>
    <t>PAYS-BAS</t>
  </si>
  <si>
    <t>HOUSTON / USA</t>
  </si>
  <si>
    <t>SOMERVILLE / USA</t>
  </si>
  <si>
    <t>PAYS BAS</t>
  </si>
  <si>
    <t>CUTTING EDGE</t>
  </si>
  <si>
    <t>CINCINATTI</t>
  </si>
  <si>
    <t>OHIO</t>
  </si>
  <si>
    <t>7200 $</t>
  </si>
  <si>
    <r>
      <t xml:space="preserve">CAVEAU SELECTIONS // </t>
    </r>
    <r>
      <rPr>
        <b/>
        <sz val="11"/>
        <color rgb="FFFF0000"/>
        <rFont val="Calibri"/>
        <family val="2"/>
        <scheme val="minor"/>
      </rPr>
      <t>CPA</t>
    </r>
  </si>
  <si>
    <t>PORTLAND</t>
  </si>
  <si>
    <t>OREGON</t>
  </si>
  <si>
    <r>
      <t xml:space="preserve">AUSSINO // </t>
    </r>
    <r>
      <rPr>
        <b/>
        <sz val="11"/>
        <color rgb="FFFF0000"/>
        <rFont val="Calibri"/>
        <family val="2"/>
        <scheme val="minor"/>
      </rPr>
      <t>CPA</t>
    </r>
  </si>
  <si>
    <t>CHINE</t>
  </si>
  <si>
    <r>
      <t xml:space="preserve">CHÂTEAU MARKET // </t>
    </r>
    <r>
      <rPr>
        <b/>
        <sz val="11"/>
        <color rgb="FFFF0000"/>
        <rFont val="Calibri"/>
        <family val="2"/>
        <scheme val="minor"/>
      </rPr>
      <t>CPA</t>
    </r>
  </si>
  <si>
    <r>
      <t xml:space="preserve">AMPELY // </t>
    </r>
    <r>
      <rPr>
        <b/>
        <sz val="11"/>
        <color rgb="FFFF0000"/>
        <rFont val="Calibri"/>
        <family val="2"/>
        <scheme val="minor"/>
      </rPr>
      <t>CPA</t>
    </r>
  </si>
  <si>
    <t>Mexique</t>
  </si>
  <si>
    <t>CINCINATTI / USA</t>
  </si>
  <si>
    <t>CAVEAU SELECTIONS</t>
  </si>
  <si>
    <t>PORTLAND / USA</t>
  </si>
  <si>
    <t>AUSSINO</t>
  </si>
  <si>
    <t>CHÂTEAU MARKET</t>
  </si>
  <si>
    <t>AMPELY</t>
  </si>
  <si>
    <t xml:space="preserve">MEXIQUE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</si>
</sst>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164" formatCode="mm/yy"/>
    <numFmt numFmtId="165" formatCode="#,##0.00\ &quot;€&quot;"/>
    <numFmt numFmtId="166" formatCode="#,##0\ &quot;€&quot;"/>
    <numFmt numFmtId="167" formatCode="#,##0.0\ &quot;€&quot;"/>
    <numFmt numFmtId="0" formatCode="#,##0.00\ [$€-1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99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5" tint="-0.499984740745262"/>
      </left>
      <right/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theme="5" tint="-0.499984740745262"/>
      </right>
      <top/>
      <bottom/>
      <diagonal/>
    </border>
    <border>
      <left style="medium">
        <color rgb="FF9900FF"/>
      </left>
      <right/>
      <top style="medium">
        <color rgb="FF9900FF"/>
      </top>
      <bottom style="medium">
        <color rgb="FF9900FF"/>
      </bottom>
      <diagonal/>
    </border>
    <border>
      <left/>
      <right style="medium">
        <color rgb="FF9900FF"/>
      </right>
      <top style="medium">
        <color rgb="FF9900FF"/>
      </top>
      <bottom style="medium">
        <color rgb="FF9900FF"/>
      </bottom>
      <diagonal/>
    </border>
    <border>
      <left style="medium">
        <color rgb="FF9900FF"/>
      </left>
      <right style="medium">
        <color rgb="FF9900FF"/>
      </right>
      <top style="medium">
        <color rgb="FF9900FF"/>
      </top>
      <bottom/>
      <diagonal/>
    </border>
    <border>
      <left style="medium">
        <color rgb="FF9900FF"/>
      </left>
      <right style="medium">
        <color rgb="FF9900FF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rgb="FF9900FF"/>
      </left>
      <right style="medium">
        <color rgb="FF9900FF"/>
      </right>
      <top style="medium">
        <color rgb="FF9900FF"/>
      </top>
      <bottom style="medium">
        <color rgb="FF9900FF"/>
      </bottom>
      <diagonal/>
    </border>
    <border>
      <left/>
      <right/>
      <top/>
      <bottom style="medium">
        <color rgb="FFC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/>
    <xf numFmtId="164" fontId="0" fillId="0" borderId="2" xfId="0" applyNumberFormat="1" applyBorder="1"/>
    <xf numFmtId="166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0" borderId="2" xfId="0" applyFill="1" applyBorder="1"/>
    <xf numFmtId="165" fontId="0" fillId="0" borderId="2" xfId="0" applyNumberFormat="1" applyFill="1" applyBorder="1" applyAlignment="1">
      <alignment horizontal="center"/>
    </xf>
    <xf numFmtId="17" fontId="0" fillId="0" borderId="2" xfId="0" applyNumberFormat="1" applyBorder="1"/>
    <xf numFmtId="0" fontId="0" fillId="0" borderId="3" xfId="0" applyFill="1" applyBorder="1" applyAlignment="1">
      <alignment horizontal="center"/>
    </xf>
    <xf numFmtId="164" fontId="0" fillId="0" borderId="0" xfId="0" applyNumberFormat="1" applyFill="1" applyAlignment="1">
      <alignment horizontal="right"/>
    </xf>
    <xf numFmtId="0" fontId="0" fillId="3" borderId="2" xfId="0" applyFill="1" applyBorder="1" applyAlignment="1">
      <alignment horizontal="right"/>
    </xf>
    <xf numFmtId="165" fontId="0" fillId="3" borderId="2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6" fontId="0" fillId="0" borderId="0" xfId="0" applyNumberFormat="1"/>
    <xf numFmtId="0" fontId="0" fillId="0" borderId="2" xfId="0" applyFill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/>
    <xf numFmtId="2" fontId="0" fillId="0" borderId="4" xfId="0" applyNumberFormat="1" applyBorder="1"/>
    <xf numFmtId="2" fontId="0" fillId="0" borderId="0" xfId="0" applyNumberFormat="1"/>
    <xf numFmtId="2" fontId="0" fillId="0" borderId="5" xfId="0" applyNumberFormat="1" applyBorder="1"/>
    <xf numFmtId="9" fontId="0" fillId="0" borderId="0" xfId="0" applyNumberFormat="1"/>
    <xf numFmtId="2" fontId="0" fillId="0" borderId="5" xfId="0" applyNumberFormat="1" applyFill="1" applyBorder="1"/>
    <xf numFmtId="0" fontId="0" fillId="0" borderId="0" xfId="0" applyNumberFormat="1"/>
    <xf numFmtId="14" fontId="0" fillId="0" borderId="0" xfId="0" applyNumberFormat="1" applyFill="1"/>
    <xf numFmtId="2" fontId="0" fillId="0" borderId="0" xfId="0" applyNumberFormat="1" applyFill="1"/>
    <xf numFmtId="14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1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" fontId="0" fillId="0" borderId="0" xfId="0" applyNumberFormat="1"/>
    <xf numFmtId="9" fontId="0" fillId="0" borderId="0" xfId="1" applyFont="1"/>
    <xf numFmtId="0" fontId="0" fillId="0" borderId="0" xfId="0" applyFill="1"/>
    <xf numFmtId="0" fontId="2" fillId="0" borderId="0" xfId="0" applyFont="1" applyAlignment="1"/>
    <xf numFmtId="4" fontId="0" fillId="0" borderId="0" xfId="0" applyNumberFormat="1"/>
    <xf numFmtId="4" fontId="0" fillId="0" borderId="4" xfId="0" applyNumberFormat="1" applyBorder="1"/>
    <xf numFmtId="2" fontId="0" fillId="0" borderId="0" xfId="0" applyNumberFormat="1" applyBorder="1"/>
    <xf numFmtId="4" fontId="0" fillId="0" borderId="7" xfId="0" applyNumberFormat="1" applyBorder="1"/>
    <xf numFmtId="2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0" fontId="0" fillId="0" borderId="0" xfId="0" applyFill="1" applyAlignment="1">
      <alignment horizontal="center"/>
    </xf>
    <xf numFmtId="4" fontId="0" fillId="0" borderId="5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14" fontId="0" fillId="0" borderId="14" xfId="0" applyNumberFormat="1" applyBorder="1"/>
    <xf numFmtId="2" fontId="0" fillId="0" borderId="15" xfId="0" applyNumberFormat="1" applyBorder="1"/>
    <xf numFmtId="4" fontId="6" fillId="0" borderId="0" xfId="0" applyNumberFormat="1" applyFont="1" applyAlignment="1">
      <alignment horizontal="center"/>
    </xf>
    <xf numFmtId="4" fontId="0" fillId="0" borderId="16" xfId="0" applyNumberFormat="1" applyBorder="1"/>
    <xf numFmtId="4" fontId="0" fillId="0" borderId="17" xfId="0" applyNumberFormat="1" applyBorder="1"/>
    <xf numFmtId="4" fontId="6" fillId="0" borderId="18" xfId="0" applyNumberFormat="1" applyFont="1" applyBorder="1"/>
    <xf numFmtId="4" fontId="6" fillId="0" borderId="19" xfId="0" applyNumberFormat="1" applyFont="1" applyBorder="1"/>
    <xf numFmtId="14" fontId="0" fillId="0" borderId="0" xfId="0" applyNumberFormat="1" applyBorder="1"/>
    <xf numFmtId="2" fontId="0" fillId="0" borderId="12" xfId="0" applyNumberFormat="1" applyBorder="1"/>
    <xf numFmtId="0" fontId="0" fillId="0" borderId="22" xfId="0" applyBorder="1"/>
    <xf numFmtId="4" fontId="6" fillId="0" borderId="23" xfId="0" applyNumberFormat="1" applyFont="1" applyBorder="1"/>
    <xf numFmtId="14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2" fontId="0" fillId="4" borderId="5" xfId="0" applyNumberFormat="1" applyFill="1" applyBorder="1"/>
    <xf numFmtId="14" fontId="0" fillId="4" borderId="0" xfId="0" applyNumberFormat="1" applyFill="1"/>
    <xf numFmtId="0" fontId="0" fillId="0" borderId="0" xfId="0" applyNumberFormat="1"/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0" fillId="0" borderId="0" xfId="0" applyAlignment="1"/>
    <xf numFmtId="14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3" fillId="0" borderId="0" xfId="0" applyFont="1" applyAlignment="1"/>
    <xf numFmtId="0" fontId="4" fillId="0" borderId="0" xfId="0" applyFont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D1" workbookViewId="0">
      <selection activeCell="T13" sqref="T13"/>
    </sheetView>
  </sheetViews>
  <sheetFormatPr baseColWidth="10" defaultRowHeight="15" x14ac:dyDescent="0.25"/>
  <cols>
    <col min="1" max="1" width="30" bestFit="1" customWidth="1"/>
    <col min="2" max="2" width="11.85546875" bestFit="1" customWidth="1"/>
    <col min="3" max="3" width="16.140625" bestFit="1" customWidth="1"/>
    <col min="4" max="4" width="11.42578125" style="28"/>
    <col min="5" max="5" width="8" style="72" bestFit="1" customWidth="1"/>
    <col min="6" max="6" width="10.28515625" style="31" bestFit="1" customWidth="1"/>
    <col min="7" max="7" width="8" style="72" bestFit="1" customWidth="1"/>
    <col min="8" max="8" width="10.28515625" style="31" bestFit="1" customWidth="1"/>
    <col min="9" max="9" width="11.42578125" style="28"/>
    <col min="10" max="10" width="10.28515625" style="31" bestFit="1" customWidth="1"/>
    <col min="11" max="11" width="22.42578125" customWidth="1"/>
    <col min="12" max="12" width="13" style="31" bestFit="1" customWidth="1"/>
    <col min="14" max="14" width="11.42578125" customWidth="1"/>
    <col min="15" max="15" width="10.28515625" bestFit="1" customWidth="1"/>
    <col min="17" max="17" width="11.42578125" style="31"/>
  </cols>
  <sheetData>
    <row r="1" spans="1:21" ht="15.75" thickBot="1" x14ac:dyDescent="0.3">
      <c r="E1" s="85" t="s">
        <v>16</v>
      </c>
      <c r="F1" s="85"/>
      <c r="G1" s="85" t="s">
        <v>17</v>
      </c>
      <c r="H1" s="85"/>
      <c r="I1" s="85" t="s">
        <v>18</v>
      </c>
      <c r="J1" s="85"/>
      <c r="K1" s="85" t="s">
        <v>19</v>
      </c>
      <c r="L1" s="85"/>
      <c r="M1" s="29"/>
      <c r="N1" s="85" t="s">
        <v>18</v>
      </c>
      <c r="O1" s="85"/>
      <c r="P1" s="85" t="s">
        <v>20</v>
      </c>
      <c r="Q1" s="85"/>
      <c r="R1" s="85"/>
      <c r="S1" t="s">
        <v>21</v>
      </c>
      <c r="T1" s="85" t="s">
        <v>22</v>
      </c>
      <c r="U1" s="85"/>
    </row>
    <row r="2" spans="1:21" ht="15.75" thickBot="1" x14ac:dyDescent="0.3">
      <c r="A2" t="s">
        <v>23</v>
      </c>
      <c r="B2" t="s">
        <v>24</v>
      </c>
      <c r="C2" t="s">
        <v>25</v>
      </c>
      <c r="D2" s="28" t="s">
        <v>26</v>
      </c>
      <c r="E2" s="72" t="s">
        <v>27</v>
      </c>
      <c r="F2" s="30" t="s">
        <v>28</v>
      </c>
      <c r="G2" s="72" t="s">
        <v>27</v>
      </c>
      <c r="H2" s="30" t="s">
        <v>28</v>
      </c>
      <c r="I2" s="28" t="s">
        <v>29</v>
      </c>
      <c r="J2" s="31" t="s">
        <v>28</v>
      </c>
      <c r="K2" t="s">
        <v>27</v>
      </c>
      <c r="L2" s="30" t="s">
        <v>30</v>
      </c>
      <c r="M2" t="s">
        <v>31</v>
      </c>
      <c r="N2" t="s">
        <v>29</v>
      </c>
      <c r="O2" t="s">
        <v>28</v>
      </c>
      <c r="P2" t="s">
        <v>29</v>
      </c>
      <c r="Q2" s="30" t="s">
        <v>28</v>
      </c>
      <c r="R2" t="s">
        <v>31</v>
      </c>
      <c r="T2" t="s">
        <v>29</v>
      </c>
      <c r="U2" t="s">
        <v>28</v>
      </c>
    </row>
    <row r="3" spans="1:21" x14ac:dyDescent="0.25">
      <c r="F3" s="32"/>
      <c r="H3" s="32"/>
      <c r="L3" s="32"/>
      <c r="M3" s="33"/>
      <c r="Q3" s="34"/>
      <c r="R3" s="33"/>
      <c r="T3" s="28"/>
      <c r="U3" s="35"/>
    </row>
    <row r="4" spans="1:21" x14ac:dyDescent="0.25">
      <c r="A4" t="s">
        <v>13</v>
      </c>
      <c r="B4" t="s">
        <v>58</v>
      </c>
      <c r="C4" t="s">
        <v>59</v>
      </c>
      <c r="D4" s="28">
        <v>42250</v>
      </c>
      <c r="E4" s="72">
        <v>9277</v>
      </c>
      <c r="F4" s="32">
        <v>25680</v>
      </c>
      <c r="H4" s="32"/>
      <c r="I4" s="36">
        <v>42336</v>
      </c>
      <c r="J4" s="37">
        <v>25680</v>
      </c>
      <c r="L4" s="32"/>
      <c r="M4" s="33"/>
      <c r="P4" s="28">
        <v>42338</v>
      </c>
      <c r="Q4" s="34">
        <f>+J4*R4</f>
        <v>1284</v>
      </c>
      <c r="R4" s="33">
        <v>0.05</v>
      </c>
      <c r="T4" s="86"/>
      <c r="U4" s="87"/>
    </row>
    <row r="5" spans="1:21" x14ac:dyDescent="0.25">
      <c r="A5" t="s">
        <v>33</v>
      </c>
      <c r="B5" t="s">
        <v>34</v>
      </c>
      <c r="C5" t="s">
        <v>35</v>
      </c>
      <c r="D5" s="28">
        <v>42258</v>
      </c>
      <c r="F5" s="32"/>
      <c r="G5" s="72">
        <v>2646</v>
      </c>
      <c r="H5" s="32">
        <v>30391.64</v>
      </c>
      <c r="I5" s="36">
        <v>42299</v>
      </c>
      <c r="J5" s="37">
        <v>30391.64</v>
      </c>
      <c r="L5" s="32"/>
      <c r="M5" s="33"/>
      <c r="P5" s="71"/>
      <c r="Q5" s="70"/>
      <c r="R5" s="33"/>
      <c r="T5" s="86"/>
      <c r="U5" s="87"/>
    </row>
    <row r="6" spans="1:21" x14ac:dyDescent="0.25">
      <c r="A6" t="s">
        <v>37</v>
      </c>
      <c r="B6" t="s">
        <v>38</v>
      </c>
      <c r="C6" t="s">
        <v>32</v>
      </c>
      <c r="D6" s="28">
        <v>42263</v>
      </c>
      <c r="E6" s="72">
        <v>9284</v>
      </c>
      <c r="F6" s="32">
        <v>1440</v>
      </c>
      <c r="H6" s="32"/>
      <c r="I6" s="36">
        <v>42326</v>
      </c>
      <c r="J6" s="37">
        <v>1440</v>
      </c>
      <c r="L6" s="32"/>
      <c r="M6" s="33"/>
      <c r="P6" s="28"/>
      <c r="Q6" s="34"/>
      <c r="R6" s="33"/>
      <c r="T6" s="86"/>
      <c r="U6" s="87"/>
    </row>
    <row r="7" spans="1:21" x14ac:dyDescent="0.25">
      <c r="A7" t="s">
        <v>37</v>
      </c>
      <c r="B7" t="s">
        <v>38</v>
      </c>
      <c r="C7" t="s">
        <v>32</v>
      </c>
      <c r="D7" s="28">
        <v>42263</v>
      </c>
      <c r="F7" s="32"/>
      <c r="G7" s="72">
        <v>2649</v>
      </c>
      <c r="H7" s="32">
        <v>7260</v>
      </c>
      <c r="I7" s="36">
        <v>42299</v>
      </c>
      <c r="J7" s="37">
        <v>7260</v>
      </c>
      <c r="L7" s="32"/>
      <c r="M7" s="33"/>
      <c r="P7" s="28"/>
      <c r="Q7" s="34"/>
      <c r="R7" s="33"/>
      <c r="T7" s="86"/>
      <c r="U7" s="87"/>
    </row>
    <row r="8" spans="1:21" x14ac:dyDescent="0.25">
      <c r="A8" t="s">
        <v>37</v>
      </c>
      <c r="B8" t="s">
        <v>38</v>
      </c>
      <c r="C8" t="s">
        <v>32</v>
      </c>
      <c r="D8" s="28">
        <v>42263</v>
      </c>
      <c r="F8" s="32"/>
      <c r="G8" s="72">
        <v>2650</v>
      </c>
      <c r="H8" s="32">
        <v>4542</v>
      </c>
      <c r="I8" s="36">
        <v>42299</v>
      </c>
      <c r="J8" s="37">
        <v>4542</v>
      </c>
      <c r="L8" s="32"/>
      <c r="M8" s="33"/>
      <c r="P8" s="28"/>
      <c r="Q8" s="34"/>
      <c r="R8" s="33"/>
      <c r="T8" s="86"/>
      <c r="U8" s="87"/>
    </row>
    <row r="9" spans="1:21" x14ac:dyDescent="0.25">
      <c r="A9" t="s">
        <v>57</v>
      </c>
      <c r="B9" t="s">
        <v>60</v>
      </c>
      <c r="C9" t="s">
        <v>36</v>
      </c>
      <c r="D9" s="28">
        <v>42269</v>
      </c>
      <c r="E9" s="72">
        <v>9286</v>
      </c>
      <c r="F9" s="32">
        <v>27571.200000000001</v>
      </c>
      <c r="H9" s="32"/>
      <c r="I9" s="28">
        <v>42247</v>
      </c>
      <c r="J9" s="31">
        <v>27571.200000000001</v>
      </c>
      <c r="L9" s="32"/>
      <c r="M9" s="33"/>
      <c r="P9" s="28">
        <v>42338</v>
      </c>
      <c r="Q9" s="34">
        <f>+J9*R9</f>
        <v>1378.5600000000002</v>
      </c>
      <c r="R9" s="33">
        <v>0.05</v>
      </c>
      <c r="T9" s="86"/>
      <c r="U9" s="87"/>
    </row>
    <row r="10" spans="1:21" x14ac:dyDescent="0.25">
      <c r="A10" t="s">
        <v>57</v>
      </c>
      <c r="B10" t="s">
        <v>60</v>
      </c>
      <c r="C10" t="s">
        <v>36</v>
      </c>
      <c r="D10" s="28">
        <v>42269</v>
      </c>
      <c r="F10" s="32"/>
      <c r="G10" s="72">
        <v>2651</v>
      </c>
      <c r="H10" s="32">
        <v>5318.4</v>
      </c>
      <c r="I10" s="28">
        <v>42247</v>
      </c>
      <c r="J10" s="31">
        <v>5318.4</v>
      </c>
      <c r="L10" s="32"/>
      <c r="M10" s="33"/>
      <c r="P10" s="28"/>
      <c r="Q10" s="34"/>
      <c r="R10" s="33"/>
      <c r="T10" s="68"/>
      <c r="U10" s="69"/>
    </row>
    <row r="11" spans="1:21" x14ac:dyDescent="0.25">
      <c r="A11" t="s">
        <v>37</v>
      </c>
      <c r="B11" t="s">
        <v>38</v>
      </c>
      <c r="C11" t="s">
        <v>32</v>
      </c>
      <c r="D11" s="28">
        <v>42325</v>
      </c>
      <c r="E11" s="72">
        <v>9329</v>
      </c>
      <c r="F11" s="32">
        <v>2310</v>
      </c>
      <c r="H11" s="32"/>
      <c r="I11" s="28">
        <v>42349</v>
      </c>
      <c r="J11" s="31">
        <v>2310</v>
      </c>
      <c r="L11" s="32"/>
      <c r="M11" s="33"/>
      <c r="P11" s="28"/>
      <c r="Q11" s="34"/>
      <c r="R11" s="33"/>
      <c r="T11" s="38"/>
      <c r="U11" s="39"/>
    </row>
    <row r="12" spans="1:21" x14ac:dyDescent="0.25">
      <c r="A12" t="s">
        <v>37</v>
      </c>
      <c r="B12" t="s">
        <v>38</v>
      </c>
      <c r="C12" t="s">
        <v>32</v>
      </c>
      <c r="D12" s="28">
        <v>42325</v>
      </c>
      <c r="F12" s="32"/>
      <c r="G12" s="72">
        <v>2664</v>
      </c>
      <c r="H12" s="32">
        <v>8232</v>
      </c>
      <c r="I12" s="28">
        <v>42396</v>
      </c>
      <c r="J12" s="31">
        <v>8232</v>
      </c>
      <c r="L12" s="32"/>
      <c r="M12" s="33"/>
      <c r="P12" s="28"/>
      <c r="Q12" s="34"/>
      <c r="R12" s="33"/>
      <c r="T12" s="38"/>
      <c r="U12" s="39"/>
    </row>
    <row r="13" spans="1:21" x14ac:dyDescent="0.25">
      <c r="A13" t="s">
        <v>57</v>
      </c>
      <c r="B13" t="s">
        <v>60</v>
      </c>
      <c r="C13" t="s">
        <v>36</v>
      </c>
      <c r="D13" s="28">
        <v>42349</v>
      </c>
      <c r="E13" s="72">
        <v>9365</v>
      </c>
      <c r="F13" s="32">
        <v>49412.4</v>
      </c>
      <c r="H13" s="32"/>
      <c r="I13" s="28">
        <v>42439</v>
      </c>
      <c r="J13" s="31">
        <v>49412.4</v>
      </c>
      <c r="L13" s="32"/>
      <c r="M13" s="33"/>
      <c r="P13" s="28">
        <v>42460</v>
      </c>
      <c r="Q13" s="34">
        <f>+J13*R13</f>
        <v>2470.6200000000003</v>
      </c>
      <c r="R13" s="33">
        <v>0.05</v>
      </c>
      <c r="T13" s="28"/>
      <c r="U13" s="35"/>
    </row>
    <row r="14" spans="1:21" x14ac:dyDescent="0.25">
      <c r="A14" t="s">
        <v>57</v>
      </c>
      <c r="B14" t="s">
        <v>60</v>
      </c>
      <c r="C14" t="s">
        <v>36</v>
      </c>
      <c r="D14" s="28">
        <v>42349</v>
      </c>
      <c r="F14" s="32"/>
      <c r="G14" s="72">
        <v>2681</v>
      </c>
      <c r="H14" s="32">
        <v>2275.1999999999998</v>
      </c>
      <c r="I14" s="28">
        <v>42459</v>
      </c>
      <c r="J14" s="31">
        <v>2275.1999999999998</v>
      </c>
      <c r="L14" s="32"/>
      <c r="M14" s="33"/>
      <c r="P14" s="28">
        <v>42460</v>
      </c>
      <c r="Q14" s="34">
        <f>+J14*R14</f>
        <v>113.75999999999999</v>
      </c>
      <c r="R14" s="33">
        <v>0.05</v>
      </c>
      <c r="T14" s="38"/>
      <c r="U14" s="39"/>
    </row>
    <row r="15" spans="1:21" x14ac:dyDescent="0.25">
      <c r="A15" t="s">
        <v>75</v>
      </c>
      <c r="B15" t="s">
        <v>76</v>
      </c>
      <c r="C15" t="s">
        <v>77</v>
      </c>
      <c r="D15" s="28">
        <v>42380</v>
      </c>
      <c r="E15" s="72">
        <v>9378</v>
      </c>
      <c r="F15" s="32">
        <v>7122.5</v>
      </c>
      <c r="H15" s="32"/>
      <c r="I15" s="28">
        <v>42438</v>
      </c>
      <c r="J15" s="31">
        <v>7122.5</v>
      </c>
      <c r="L15" s="32"/>
      <c r="M15" s="33"/>
      <c r="P15" s="28"/>
      <c r="Q15" s="34"/>
      <c r="R15" s="33"/>
      <c r="T15" s="68"/>
      <c r="U15" s="69"/>
    </row>
    <row r="16" spans="1:21" x14ac:dyDescent="0.25">
      <c r="A16" t="s">
        <v>71</v>
      </c>
      <c r="B16" t="s">
        <v>72</v>
      </c>
      <c r="C16" t="s">
        <v>73</v>
      </c>
      <c r="D16" s="28">
        <v>42397</v>
      </c>
      <c r="E16" s="72">
        <v>9387</v>
      </c>
      <c r="F16" s="32">
        <v>30344.400000000001</v>
      </c>
      <c r="H16" s="32"/>
      <c r="I16" s="28">
        <v>42482</v>
      </c>
      <c r="J16" s="31">
        <v>30344.400000000001</v>
      </c>
      <c r="L16" s="32"/>
      <c r="M16" s="33"/>
      <c r="P16" s="28">
        <v>42482</v>
      </c>
      <c r="Q16" s="34">
        <f>+J16*R16</f>
        <v>1517.2200000000003</v>
      </c>
      <c r="R16" s="33">
        <v>0.05</v>
      </c>
    </row>
    <row r="17" spans="1:21" x14ac:dyDescent="0.25">
      <c r="A17" t="s">
        <v>37</v>
      </c>
      <c r="B17" t="s">
        <v>38</v>
      </c>
      <c r="C17" t="s">
        <v>32</v>
      </c>
      <c r="D17" s="28">
        <v>42409</v>
      </c>
      <c r="E17" s="72">
        <v>9394</v>
      </c>
      <c r="F17" s="32">
        <v>3750</v>
      </c>
      <c r="H17" s="32"/>
      <c r="I17" s="28">
        <v>42461</v>
      </c>
      <c r="J17" s="31">
        <v>3750</v>
      </c>
      <c r="L17" s="32"/>
      <c r="M17" s="33"/>
      <c r="P17" s="28"/>
      <c r="Q17" s="34"/>
      <c r="R17" s="33"/>
      <c r="T17" s="38"/>
    </row>
    <row r="18" spans="1:21" x14ac:dyDescent="0.25">
      <c r="A18" t="s">
        <v>37</v>
      </c>
      <c r="B18" t="s">
        <v>38</v>
      </c>
      <c r="C18" t="s">
        <v>32</v>
      </c>
      <c r="D18" s="28">
        <v>42409</v>
      </c>
      <c r="F18" s="32"/>
      <c r="G18" s="72">
        <v>2695</v>
      </c>
      <c r="H18" s="32">
        <v>19032</v>
      </c>
      <c r="I18" s="28">
        <v>42461</v>
      </c>
      <c r="J18" s="31">
        <v>19032</v>
      </c>
      <c r="L18" s="32"/>
      <c r="M18" s="33"/>
      <c r="P18" s="28"/>
      <c r="Q18" s="34"/>
      <c r="R18" s="33"/>
      <c r="T18" s="38"/>
    </row>
    <row r="19" spans="1:21" x14ac:dyDescent="0.25">
      <c r="F19" s="32"/>
      <c r="H19" s="32"/>
      <c r="L19" s="32"/>
      <c r="M19" s="33"/>
      <c r="P19" s="28"/>
      <c r="Q19" s="34"/>
      <c r="R19" s="33"/>
      <c r="T19" s="88"/>
      <c r="U19" s="89"/>
    </row>
    <row r="20" spans="1:21" x14ac:dyDescent="0.25">
      <c r="F20" s="32"/>
      <c r="H20" s="32"/>
      <c r="L20" s="32"/>
      <c r="M20" s="33"/>
      <c r="P20" s="28"/>
      <c r="Q20" s="34"/>
      <c r="R20" s="33"/>
      <c r="T20" s="88"/>
      <c r="U20" s="89"/>
    </row>
    <row r="21" spans="1:21" x14ac:dyDescent="0.25">
      <c r="F21" s="32"/>
      <c r="H21" s="32"/>
      <c r="L21" s="32"/>
      <c r="M21" s="33"/>
      <c r="P21" s="28"/>
      <c r="Q21" s="34"/>
      <c r="R21" s="33"/>
      <c r="T21" s="88"/>
      <c r="U21" s="89"/>
    </row>
    <row r="22" spans="1:21" x14ac:dyDescent="0.25">
      <c r="F22" s="32"/>
      <c r="H22" s="32"/>
      <c r="L22" s="32"/>
      <c r="M22" s="33"/>
      <c r="Q22" s="34"/>
      <c r="R22" s="33"/>
      <c r="T22" s="40"/>
      <c r="U22" s="41"/>
    </row>
    <row r="23" spans="1:21" x14ac:dyDescent="0.25">
      <c r="F23" s="32"/>
      <c r="H23" s="32"/>
      <c r="L23" s="32"/>
      <c r="M23" s="33"/>
      <c r="Q23" s="34"/>
      <c r="R23" s="33"/>
    </row>
    <row r="24" spans="1:21" x14ac:dyDescent="0.25">
      <c r="F24" s="32"/>
      <c r="H24" s="32"/>
      <c r="L24" s="32"/>
      <c r="M24" s="33"/>
      <c r="Q24" s="34"/>
      <c r="R24" s="33"/>
    </row>
    <row r="25" spans="1:21" x14ac:dyDescent="0.25">
      <c r="F25" s="32"/>
      <c r="H25" s="32"/>
      <c r="L25" s="32"/>
      <c r="M25" s="33"/>
      <c r="Q25" s="34"/>
      <c r="R25" s="33"/>
    </row>
    <row r="26" spans="1:21" x14ac:dyDescent="0.25">
      <c r="F26" s="32"/>
      <c r="H26" s="32"/>
      <c r="L26" s="32"/>
      <c r="M26" s="33"/>
      <c r="Q26" s="34"/>
      <c r="R26" s="33"/>
    </row>
    <row r="27" spans="1:21" x14ac:dyDescent="0.25">
      <c r="F27" s="32"/>
      <c r="H27" s="32"/>
      <c r="L27" s="32"/>
      <c r="M27" s="33"/>
      <c r="Q27" s="34"/>
      <c r="R27" s="33"/>
    </row>
    <row r="28" spans="1:21" ht="15.75" thickBot="1" x14ac:dyDescent="0.3">
      <c r="F28" s="32"/>
      <c r="H28" s="32"/>
      <c r="L28" s="32"/>
      <c r="M28" s="33"/>
      <c r="Q28" s="34"/>
      <c r="R28" s="33"/>
    </row>
    <row r="29" spans="1:21" ht="15.75" thickBot="1" x14ac:dyDescent="0.3">
      <c r="A29" t="s">
        <v>39</v>
      </c>
      <c r="F29" s="30">
        <f>SUM(F4:F28)</f>
        <v>147630.5</v>
      </c>
      <c r="H29" s="30">
        <f>SUM(H3:H28)</f>
        <v>77051.239999999991</v>
      </c>
      <c r="L29" s="30">
        <f>SUM(L3:L23)</f>
        <v>0</v>
      </c>
      <c r="Q29" s="30">
        <f>SUM(Q3:Q22)</f>
        <v>6764.1600000000008</v>
      </c>
    </row>
    <row r="34" spans="17:19" x14ac:dyDescent="0.25">
      <c r="S34" s="31"/>
    </row>
    <row r="35" spans="17:19" x14ac:dyDescent="0.25">
      <c r="S35" s="31"/>
    </row>
    <row r="42" spans="17:19" x14ac:dyDescent="0.25">
      <c r="S42" s="31"/>
    </row>
    <row r="43" spans="17:19" x14ac:dyDescent="0.25">
      <c r="Q43" s="42"/>
      <c r="R43" s="31"/>
    </row>
  </sheetData>
  <mergeCells count="11">
    <mergeCell ref="T1:U1"/>
    <mergeCell ref="T4:T9"/>
    <mergeCell ref="U4:U9"/>
    <mergeCell ref="T19:T21"/>
    <mergeCell ref="U19:U21"/>
    <mergeCell ref="P1:R1"/>
    <mergeCell ref="E1:F1"/>
    <mergeCell ref="G1:H1"/>
    <mergeCell ref="I1:J1"/>
    <mergeCell ref="K1:L1"/>
    <mergeCell ref="N1:O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I15" sqref="I15"/>
    </sheetView>
  </sheetViews>
  <sheetFormatPr baseColWidth="10" defaultRowHeight="15" x14ac:dyDescent="0.25"/>
  <cols>
    <col min="1" max="1" width="23.42578125" bestFit="1" customWidth="1"/>
    <col min="2" max="2" width="12" bestFit="1" customWidth="1"/>
    <col min="6" max="6" width="8" style="72" bestFit="1" customWidth="1"/>
    <col min="7" max="7" width="11.42578125" style="31"/>
    <col min="8" max="8" width="8" style="72" bestFit="1" customWidth="1"/>
    <col min="9" max="9" width="11.42578125" style="31"/>
    <col min="10" max="10" width="11.42578125" style="28"/>
    <col min="11" max="11" width="11.42578125" style="31"/>
    <col min="13" max="13" width="11.42578125" style="31"/>
    <col min="16" max="16" width="11.42578125" style="31"/>
  </cols>
  <sheetData>
    <row r="1" spans="1:16" x14ac:dyDescent="0.25">
      <c r="F1" s="85" t="s">
        <v>16</v>
      </c>
      <c r="G1" s="85"/>
      <c r="H1" s="85" t="s">
        <v>17</v>
      </c>
      <c r="I1" s="85"/>
      <c r="J1" s="85" t="s">
        <v>18</v>
      </c>
      <c r="K1" s="85"/>
      <c r="L1" s="85" t="s">
        <v>19</v>
      </c>
      <c r="M1" s="85"/>
      <c r="N1" s="29"/>
      <c r="O1" s="85" t="s">
        <v>18</v>
      </c>
      <c r="P1" s="85"/>
    </row>
    <row r="2" spans="1:16" x14ac:dyDescent="0.25">
      <c r="A2" t="s">
        <v>23</v>
      </c>
      <c r="B2" t="s">
        <v>24</v>
      </c>
      <c r="C2" t="s">
        <v>25</v>
      </c>
      <c r="D2" t="s">
        <v>40</v>
      </c>
      <c r="E2" t="s">
        <v>26</v>
      </c>
      <c r="F2" s="72" t="s">
        <v>27</v>
      </c>
      <c r="G2" s="31" t="s">
        <v>28</v>
      </c>
      <c r="H2" s="72" t="s">
        <v>27</v>
      </c>
      <c r="I2" s="31" t="s">
        <v>28</v>
      </c>
      <c r="J2" s="28" t="s">
        <v>29</v>
      </c>
      <c r="K2" s="31" t="s">
        <v>28</v>
      </c>
      <c r="L2" t="s">
        <v>27</v>
      </c>
      <c r="M2" s="31" t="s">
        <v>28</v>
      </c>
      <c r="N2" t="s">
        <v>31</v>
      </c>
      <c r="O2" t="s">
        <v>29</v>
      </c>
      <c r="P2" s="31" t="s">
        <v>28</v>
      </c>
    </row>
    <row r="3" spans="1:16" x14ac:dyDescent="0.25">
      <c r="A3" t="s">
        <v>41</v>
      </c>
      <c r="B3" t="s">
        <v>42</v>
      </c>
      <c r="D3" t="s">
        <v>43</v>
      </c>
      <c r="E3" s="28">
        <v>42249</v>
      </c>
      <c r="F3" s="72">
        <v>9269</v>
      </c>
      <c r="G3" s="31">
        <v>122460</v>
      </c>
      <c r="J3" s="28">
        <v>42377</v>
      </c>
      <c r="K3" s="31">
        <v>122460</v>
      </c>
      <c r="N3" s="43"/>
    </row>
    <row r="4" spans="1:16" x14ac:dyDescent="0.25">
      <c r="A4" t="s">
        <v>41</v>
      </c>
      <c r="B4" t="s">
        <v>42</v>
      </c>
      <c r="D4" t="s">
        <v>43</v>
      </c>
      <c r="E4" s="28">
        <v>42249</v>
      </c>
      <c r="F4" s="72">
        <v>9270</v>
      </c>
      <c r="G4" s="31">
        <v>27960</v>
      </c>
      <c r="J4" s="28">
        <v>42308</v>
      </c>
      <c r="K4" s="31">
        <v>27960</v>
      </c>
      <c r="N4" s="43"/>
    </row>
    <row r="5" spans="1:16" x14ac:dyDescent="0.25">
      <c r="A5" t="s">
        <v>41</v>
      </c>
      <c r="B5" t="s">
        <v>42</v>
      </c>
      <c r="D5" t="s">
        <v>43</v>
      </c>
      <c r="E5" s="28">
        <v>42249</v>
      </c>
      <c r="H5" s="72">
        <v>2642</v>
      </c>
      <c r="I5" s="31">
        <v>14280</v>
      </c>
      <c r="J5" s="28">
        <v>42342</v>
      </c>
      <c r="K5" s="31">
        <v>14280</v>
      </c>
      <c r="N5" s="43"/>
    </row>
    <row r="6" spans="1:16" x14ac:dyDescent="0.25">
      <c r="A6" t="s">
        <v>62</v>
      </c>
      <c r="D6" t="s">
        <v>63</v>
      </c>
      <c r="E6" s="28">
        <v>42310</v>
      </c>
      <c r="F6" s="72">
        <v>9309</v>
      </c>
      <c r="G6" s="31">
        <v>3120</v>
      </c>
      <c r="J6" s="28">
        <v>42349</v>
      </c>
      <c r="K6" s="31">
        <v>3120</v>
      </c>
      <c r="N6" s="43"/>
    </row>
    <row r="7" spans="1:16" x14ac:dyDescent="0.25">
      <c r="A7" t="s">
        <v>65</v>
      </c>
      <c r="D7" t="s">
        <v>44</v>
      </c>
      <c r="E7" s="28">
        <v>42318</v>
      </c>
      <c r="F7" s="72">
        <v>9318</v>
      </c>
      <c r="G7" s="31">
        <v>11700</v>
      </c>
      <c r="J7" s="28">
        <v>42349</v>
      </c>
      <c r="K7" s="31">
        <v>11700</v>
      </c>
      <c r="N7" s="43"/>
    </row>
    <row r="8" spans="1:16" x14ac:dyDescent="0.25">
      <c r="A8" t="s">
        <v>65</v>
      </c>
      <c r="D8" t="s">
        <v>44</v>
      </c>
      <c r="E8" s="28">
        <v>42318</v>
      </c>
      <c r="F8" s="72">
        <v>9319</v>
      </c>
      <c r="G8" s="31">
        <v>18384</v>
      </c>
      <c r="J8" s="28">
        <v>42349</v>
      </c>
      <c r="K8" s="31">
        <v>18384</v>
      </c>
      <c r="N8" s="43"/>
    </row>
    <row r="9" spans="1:16" x14ac:dyDescent="0.25">
      <c r="A9" t="s">
        <v>65</v>
      </c>
      <c r="D9" t="s">
        <v>44</v>
      </c>
      <c r="E9" s="28">
        <v>42318</v>
      </c>
      <c r="H9" s="72">
        <v>2660</v>
      </c>
      <c r="I9" s="31">
        <v>8907</v>
      </c>
      <c r="J9" s="28">
        <v>42396</v>
      </c>
      <c r="K9" s="31">
        <v>8907</v>
      </c>
      <c r="N9" s="43"/>
    </row>
    <row r="10" spans="1:16" x14ac:dyDescent="0.25">
      <c r="A10" t="s">
        <v>66</v>
      </c>
      <c r="D10" t="s">
        <v>67</v>
      </c>
      <c r="E10" s="28">
        <v>42347</v>
      </c>
      <c r="F10" s="72">
        <v>9357</v>
      </c>
      <c r="G10" s="31">
        <v>18960</v>
      </c>
      <c r="J10" s="28">
        <v>42398</v>
      </c>
      <c r="K10" s="31">
        <v>18960</v>
      </c>
      <c r="N10" s="43"/>
    </row>
    <row r="11" spans="1:16" x14ac:dyDescent="0.25">
      <c r="A11" t="s">
        <v>66</v>
      </c>
      <c r="D11" t="s">
        <v>67</v>
      </c>
      <c r="E11" s="28">
        <v>42347</v>
      </c>
      <c r="H11" s="72">
        <v>2674</v>
      </c>
      <c r="I11" s="31">
        <v>10200</v>
      </c>
      <c r="J11" s="28">
        <v>42387</v>
      </c>
      <c r="K11" s="31">
        <v>10200</v>
      </c>
      <c r="N11" s="43"/>
    </row>
    <row r="12" spans="1:16" x14ac:dyDescent="0.25">
      <c r="A12" t="s">
        <v>78</v>
      </c>
      <c r="D12" t="s">
        <v>79</v>
      </c>
      <c r="E12" s="28">
        <v>42424</v>
      </c>
      <c r="F12" s="72">
        <v>9402</v>
      </c>
      <c r="G12" s="31">
        <v>1560</v>
      </c>
      <c r="N12" s="43"/>
    </row>
    <row r="13" spans="1:16" x14ac:dyDescent="0.25">
      <c r="A13" t="s">
        <v>78</v>
      </c>
      <c r="D13" t="s">
        <v>79</v>
      </c>
      <c r="E13" s="28">
        <v>42424</v>
      </c>
      <c r="H13" s="72">
        <v>2700</v>
      </c>
      <c r="I13" s="31">
        <v>3720</v>
      </c>
      <c r="N13" s="43"/>
    </row>
    <row r="14" spans="1:16" x14ac:dyDescent="0.25">
      <c r="A14" t="s">
        <v>80</v>
      </c>
      <c r="D14" t="s">
        <v>79</v>
      </c>
      <c r="E14" s="28">
        <v>42447</v>
      </c>
      <c r="F14" s="72">
        <v>9415</v>
      </c>
      <c r="G14" s="31">
        <v>12672</v>
      </c>
      <c r="J14" s="28">
        <v>42461</v>
      </c>
      <c r="K14" s="31">
        <v>12672</v>
      </c>
      <c r="N14" s="43"/>
    </row>
    <row r="15" spans="1:16" x14ac:dyDescent="0.25">
      <c r="A15" t="s">
        <v>80</v>
      </c>
      <c r="D15" t="s">
        <v>79</v>
      </c>
      <c r="E15" s="28">
        <v>42447</v>
      </c>
      <c r="H15" s="72">
        <v>2704</v>
      </c>
      <c r="I15" s="31">
        <v>8304</v>
      </c>
      <c r="N15" s="43"/>
    </row>
    <row r="16" spans="1:16" x14ac:dyDescent="0.25">
      <c r="A16" t="s">
        <v>81</v>
      </c>
      <c r="D16" t="s">
        <v>89</v>
      </c>
      <c r="E16" s="28">
        <v>42452</v>
      </c>
      <c r="F16" s="72">
        <v>9417</v>
      </c>
      <c r="G16" s="31">
        <v>2088</v>
      </c>
      <c r="N16" s="43"/>
    </row>
    <row r="17" spans="5:14" x14ac:dyDescent="0.25">
      <c r="E17" s="28"/>
      <c r="N17" s="43"/>
    </row>
    <row r="18" spans="5:14" x14ac:dyDescent="0.25">
      <c r="E18" s="28"/>
      <c r="N18" s="43"/>
    </row>
    <row r="19" spans="5:14" x14ac:dyDescent="0.25">
      <c r="E19" s="28"/>
      <c r="N19" s="43"/>
    </row>
    <row r="20" spans="5:14" x14ac:dyDescent="0.25">
      <c r="E20" s="28"/>
      <c r="N20" s="43"/>
    </row>
    <row r="21" spans="5:14" x14ac:dyDescent="0.25">
      <c r="E21" s="28"/>
      <c r="N21" s="43"/>
    </row>
    <row r="22" spans="5:14" x14ac:dyDescent="0.25">
      <c r="G22" s="31">
        <f>SUM(G3:G21)</f>
        <v>218904</v>
      </c>
      <c r="I22" s="31">
        <f>SUM(I3:I21)</f>
        <v>45411</v>
      </c>
    </row>
  </sheetData>
  <mergeCells count="5">
    <mergeCell ref="F1:G1"/>
    <mergeCell ref="H1:I1"/>
    <mergeCell ref="J1:K1"/>
    <mergeCell ref="L1:M1"/>
    <mergeCell ref="O1:P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opLeftCell="A13" workbookViewId="0">
      <selection activeCell="A38" sqref="A38"/>
    </sheetView>
  </sheetViews>
  <sheetFormatPr baseColWidth="10" defaultRowHeight="15" x14ac:dyDescent="0.25"/>
  <cols>
    <col min="1" max="1" width="11.42578125" style="44"/>
    <col min="2" max="2" width="30" bestFit="1" customWidth="1"/>
    <col min="3" max="3" width="22.5703125" bestFit="1" customWidth="1"/>
    <col min="5" max="5" width="1.5703125" customWidth="1"/>
    <col min="6" max="6" width="8" style="77" bestFit="1" customWidth="1"/>
    <col min="7" max="7" width="10.28515625" style="46" bestFit="1" customWidth="1"/>
    <col min="8" max="8" width="3.28515625" customWidth="1"/>
    <col min="9" max="9" width="8" style="81" bestFit="1" customWidth="1"/>
    <col min="10" max="10" width="10.28515625" style="46" bestFit="1" customWidth="1"/>
    <col min="11" max="11" width="3.5703125" customWidth="1"/>
    <col min="12" max="12" width="20.7109375" bestFit="1" customWidth="1"/>
    <col min="13" max="13" width="10.28515625" style="46" bestFit="1" customWidth="1"/>
    <col min="14" max="14" width="4.5703125" bestFit="1" customWidth="1"/>
    <col min="15" max="15" width="2" bestFit="1" customWidth="1"/>
    <col min="16" max="17" width="10.7109375" style="46" customWidth="1"/>
  </cols>
  <sheetData>
    <row r="1" spans="1:14" ht="15.75" thickBot="1" x14ac:dyDescent="0.3">
      <c r="D1" s="28"/>
      <c r="E1" s="28"/>
      <c r="F1" s="90" t="s">
        <v>16</v>
      </c>
      <c r="G1" s="90"/>
      <c r="H1" s="45"/>
      <c r="I1" s="91" t="s">
        <v>17</v>
      </c>
      <c r="J1" s="91"/>
      <c r="K1" s="29"/>
      <c r="L1" s="92" t="s">
        <v>19</v>
      </c>
      <c r="M1" s="92"/>
      <c r="N1" s="29"/>
    </row>
    <row r="2" spans="1:14" ht="16.5" thickBot="1" x14ac:dyDescent="0.3">
      <c r="B2" t="s">
        <v>45</v>
      </c>
      <c r="C2" t="s">
        <v>46</v>
      </c>
      <c r="D2" s="28" t="s">
        <v>26</v>
      </c>
      <c r="E2" s="28"/>
      <c r="F2" s="73" t="s">
        <v>27</v>
      </c>
      <c r="G2" s="47" t="s">
        <v>28</v>
      </c>
      <c r="H2" s="48"/>
      <c r="I2" s="82" t="s">
        <v>27</v>
      </c>
      <c r="J2" s="49" t="s">
        <v>28</v>
      </c>
      <c r="K2" s="50"/>
      <c r="L2" s="51" t="s">
        <v>27</v>
      </c>
      <c r="M2" s="52" t="s">
        <v>28</v>
      </c>
      <c r="N2" s="21" t="s">
        <v>47</v>
      </c>
    </row>
    <row r="3" spans="1:14" x14ac:dyDescent="0.25">
      <c r="A3" s="53"/>
      <c r="D3" s="28"/>
      <c r="E3" s="28"/>
      <c r="F3" s="74"/>
      <c r="G3" s="54"/>
      <c r="H3" s="48"/>
      <c r="I3" s="83"/>
      <c r="J3" s="55"/>
      <c r="K3" s="50"/>
      <c r="M3" s="56"/>
      <c r="N3" s="33"/>
    </row>
    <row r="4" spans="1:14" x14ac:dyDescent="0.25">
      <c r="A4" s="53" t="s">
        <v>48</v>
      </c>
      <c r="B4" t="s">
        <v>13</v>
      </c>
      <c r="C4" t="s">
        <v>68</v>
      </c>
      <c r="D4" s="28"/>
      <c r="E4" s="57"/>
      <c r="F4" s="75">
        <v>9277</v>
      </c>
      <c r="G4" s="32">
        <v>25680</v>
      </c>
      <c r="H4" s="58"/>
      <c r="I4" s="79"/>
      <c r="J4" s="32"/>
      <c r="K4" s="50"/>
      <c r="M4" s="56"/>
      <c r="N4" s="33"/>
    </row>
    <row r="5" spans="1:14" x14ac:dyDescent="0.25">
      <c r="A5" s="53" t="s">
        <v>48</v>
      </c>
      <c r="B5" t="s">
        <v>57</v>
      </c>
      <c r="C5" t="s">
        <v>69</v>
      </c>
      <c r="D5" s="28"/>
      <c r="E5" s="57"/>
      <c r="F5" s="75">
        <v>9286</v>
      </c>
      <c r="G5" s="32">
        <v>27571.200000000001</v>
      </c>
      <c r="H5" s="58"/>
      <c r="I5" s="79">
        <v>2651</v>
      </c>
      <c r="J5" s="32">
        <v>5318.4</v>
      </c>
      <c r="K5" s="50"/>
      <c r="M5" s="56"/>
      <c r="N5" s="33"/>
    </row>
    <row r="6" spans="1:14" x14ac:dyDescent="0.25">
      <c r="A6" s="53" t="s">
        <v>48</v>
      </c>
      <c r="B6" t="s">
        <v>57</v>
      </c>
      <c r="C6" t="s">
        <v>69</v>
      </c>
      <c r="D6" s="28"/>
      <c r="E6" s="57"/>
      <c r="F6" s="75">
        <v>9365</v>
      </c>
      <c r="G6" s="32">
        <v>49412.4</v>
      </c>
      <c r="H6" s="58"/>
      <c r="I6" s="79">
        <v>2681</v>
      </c>
      <c r="J6" s="32">
        <v>2275.1999999999998</v>
      </c>
      <c r="K6" s="50"/>
      <c r="M6" s="56"/>
      <c r="N6" s="33"/>
    </row>
    <row r="7" spans="1:14" x14ac:dyDescent="0.25">
      <c r="A7" s="53" t="s">
        <v>48</v>
      </c>
      <c r="B7" t="s">
        <v>41</v>
      </c>
      <c r="C7" t="s">
        <v>49</v>
      </c>
      <c r="D7" s="28"/>
      <c r="E7" s="57"/>
      <c r="F7" s="76">
        <v>9269</v>
      </c>
      <c r="G7" s="32">
        <v>122460</v>
      </c>
      <c r="H7" s="58"/>
      <c r="I7" s="79"/>
      <c r="J7" s="32"/>
      <c r="K7" s="50"/>
      <c r="M7" s="56"/>
      <c r="N7" s="33"/>
    </row>
    <row r="8" spans="1:14" x14ac:dyDescent="0.25">
      <c r="A8" s="53" t="s">
        <v>48</v>
      </c>
      <c r="B8" t="s">
        <v>41</v>
      </c>
      <c r="C8" t="s">
        <v>49</v>
      </c>
      <c r="D8" s="28"/>
      <c r="E8" s="57"/>
      <c r="F8" s="76">
        <v>9270</v>
      </c>
      <c r="G8" s="32">
        <v>27960</v>
      </c>
      <c r="H8" s="58"/>
      <c r="I8" s="79"/>
      <c r="J8" s="32"/>
      <c r="K8" s="50"/>
      <c r="M8" s="56"/>
      <c r="N8" s="33"/>
    </row>
    <row r="9" spans="1:14" x14ac:dyDescent="0.25">
      <c r="A9" s="53" t="s">
        <v>48</v>
      </c>
      <c r="B9" t="s">
        <v>41</v>
      </c>
      <c r="C9" t="s">
        <v>49</v>
      </c>
      <c r="D9" s="28"/>
      <c r="E9" s="57"/>
      <c r="F9" s="75"/>
      <c r="G9" s="32"/>
      <c r="H9" s="58"/>
      <c r="I9" s="79">
        <v>2642</v>
      </c>
      <c r="J9" s="32">
        <v>14280</v>
      </c>
      <c r="K9" s="50"/>
      <c r="M9" s="56"/>
      <c r="N9" s="33"/>
    </row>
    <row r="10" spans="1:14" x14ac:dyDescent="0.25">
      <c r="A10" s="53" t="s">
        <v>48</v>
      </c>
      <c r="B10" t="s">
        <v>66</v>
      </c>
      <c r="C10" t="s">
        <v>70</v>
      </c>
      <c r="D10" s="28"/>
      <c r="E10" s="57"/>
      <c r="F10" s="76">
        <v>9357</v>
      </c>
      <c r="G10" s="32">
        <v>18960</v>
      </c>
      <c r="H10" s="58"/>
      <c r="I10" s="80">
        <v>2674</v>
      </c>
      <c r="J10" s="32">
        <v>10200</v>
      </c>
      <c r="K10" s="50"/>
      <c r="M10" s="56"/>
      <c r="N10" s="33"/>
    </row>
    <row r="11" spans="1:14" x14ac:dyDescent="0.25">
      <c r="A11" s="53" t="s">
        <v>48</v>
      </c>
      <c r="B11" t="s">
        <v>57</v>
      </c>
      <c r="C11" t="s">
        <v>69</v>
      </c>
      <c r="D11" s="28"/>
      <c r="E11" s="57"/>
      <c r="F11" s="76">
        <v>9365</v>
      </c>
      <c r="G11" s="32">
        <v>49412.4</v>
      </c>
      <c r="H11" s="58"/>
      <c r="I11" s="80"/>
      <c r="J11" s="32"/>
      <c r="K11" s="50"/>
      <c r="M11" s="56"/>
      <c r="N11" s="33"/>
    </row>
    <row r="12" spans="1:14" x14ac:dyDescent="0.25">
      <c r="A12" s="53" t="s">
        <v>48</v>
      </c>
      <c r="B12" t="s">
        <v>57</v>
      </c>
      <c r="C12" t="s">
        <v>69</v>
      </c>
      <c r="D12" s="28"/>
      <c r="E12" s="57"/>
      <c r="F12" s="76"/>
      <c r="G12" s="32"/>
      <c r="H12" s="58"/>
      <c r="I12" s="80">
        <v>2681</v>
      </c>
      <c r="J12" s="32">
        <v>2275.1999999999998</v>
      </c>
      <c r="K12" s="50"/>
      <c r="M12" s="56"/>
      <c r="N12" s="33"/>
    </row>
    <row r="13" spans="1:14" x14ac:dyDescent="0.25">
      <c r="A13" s="53" t="s">
        <v>48</v>
      </c>
      <c r="B13" t="s">
        <v>71</v>
      </c>
      <c r="C13" t="s">
        <v>83</v>
      </c>
      <c r="D13" s="28"/>
      <c r="E13" s="57"/>
      <c r="F13" s="76">
        <v>9387</v>
      </c>
      <c r="G13" s="32">
        <v>30344.400000000001</v>
      </c>
      <c r="H13" s="58"/>
      <c r="I13" s="80"/>
      <c r="J13" s="32"/>
      <c r="K13" s="50"/>
      <c r="M13" s="56"/>
      <c r="N13" s="33"/>
    </row>
    <row r="14" spans="1:14" x14ac:dyDescent="0.25">
      <c r="A14" s="53" t="s">
        <v>48</v>
      </c>
      <c r="D14" s="28"/>
      <c r="E14" s="57"/>
      <c r="F14" s="76"/>
      <c r="G14" s="32"/>
      <c r="H14" s="58"/>
      <c r="I14" s="80"/>
      <c r="J14" s="32"/>
      <c r="K14" s="50"/>
      <c r="M14" s="56"/>
      <c r="N14" s="33"/>
    </row>
    <row r="15" spans="1:14" x14ac:dyDescent="0.25">
      <c r="A15" s="53" t="s">
        <v>48</v>
      </c>
      <c r="D15" s="28"/>
      <c r="E15" s="57"/>
      <c r="F15" s="76"/>
      <c r="G15" s="32"/>
      <c r="H15" s="58"/>
      <c r="I15" s="80"/>
      <c r="J15" s="32"/>
      <c r="K15" s="50"/>
      <c r="M15" s="56"/>
      <c r="N15" s="33"/>
    </row>
    <row r="16" spans="1:14" x14ac:dyDescent="0.25">
      <c r="A16" s="53" t="s">
        <v>50</v>
      </c>
      <c r="B16" t="s">
        <v>51</v>
      </c>
      <c r="C16" t="s">
        <v>52</v>
      </c>
      <c r="D16" s="28"/>
      <c r="E16" s="57"/>
      <c r="F16" s="76"/>
      <c r="G16" s="54"/>
      <c r="H16" s="58"/>
      <c r="I16" s="80">
        <v>2646</v>
      </c>
      <c r="J16" s="54">
        <v>30391.64</v>
      </c>
      <c r="K16" s="50"/>
      <c r="M16" s="56"/>
      <c r="N16" s="33"/>
    </row>
    <row r="17" spans="1:17" ht="15.75" thickBot="1" x14ac:dyDescent="0.3">
      <c r="A17" s="53" t="s">
        <v>50</v>
      </c>
      <c r="B17" t="s">
        <v>53</v>
      </c>
      <c r="C17" t="s">
        <v>54</v>
      </c>
      <c r="D17" s="28"/>
      <c r="E17" s="57"/>
      <c r="F17" s="76">
        <v>9284</v>
      </c>
      <c r="G17" s="54">
        <v>1440</v>
      </c>
      <c r="H17" s="58"/>
      <c r="I17" s="79"/>
      <c r="J17" s="54"/>
      <c r="K17" s="50"/>
      <c r="M17" s="56"/>
      <c r="N17" s="33"/>
      <c r="P17" s="59"/>
      <c r="Q17" s="59"/>
    </row>
    <row r="18" spans="1:17" ht="15.75" thickBot="1" x14ac:dyDescent="0.3">
      <c r="A18" s="53" t="s">
        <v>50</v>
      </c>
      <c r="B18" t="s">
        <v>53</v>
      </c>
      <c r="C18" t="s">
        <v>54</v>
      </c>
      <c r="D18" s="28"/>
      <c r="E18" s="57"/>
      <c r="F18" s="75"/>
      <c r="G18" s="54"/>
      <c r="H18" s="58"/>
      <c r="I18" s="80">
        <v>2649</v>
      </c>
      <c r="J18" s="54">
        <v>7260</v>
      </c>
      <c r="K18" s="50"/>
      <c r="M18" s="56"/>
      <c r="N18" s="33"/>
      <c r="P18" s="60"/>
      <c r="Q18" s="61"/>
    </row>
    <row r="19" spans="1:17" x14ac:dyDescent="0.25">
      <c r="A19" s="53" t="s">
        <v>50</v>
      </c>
      <c r="B19" t="s">
        <v>53</v>
      </c>
      <c r="C19" t="s">
        <v>54</v>
      </c>
      <c r="D19" s="28"/>
      <c r="E19" s="57"/>
      <c r="F19" s="75"/>
      <c r="G19" s="54"/>
      <c r="H19" s="58"/>
      <c r="I19" s="80">
        <v>2650</v>
      </c>
      <c r="J19" s="54">
        <v>4542</v>
      </c>
      <c r="K19" s="50"/>
      <c r="M19" s="56"/>
      <c r="N19" s="33"/>
      <c r="P19" s="62"/>
      <c r="Q19" s="62"/>
    </row>
    <row r="20" spans="1:17" x14ac:dyDescent="0.25">
      <c r="A20" s="53" t="s">
        <v>50</v>
      </c>
      <c r="B20" t="s">
        <v>53</v>
      </c>
      <c r="C20" t="s">
        <v>54</v>
      </c>
      <c r="D20" s="28"/>
      <c r="E20" s="57"/>
      <c r="F20" s="77">
        <v>9329</v>
      </c>
      <c r="G20" s="32">
        <v>2310</v>
      </c>
      <c r="H20" s="58"/>
      <c r="I20" s="80"/>
      <c r="J20" s="32"/>
      <c r="K20" s="50"/>
      <c r="M20" s="56"/>
      <c r="N20" s="33"/>
      <c r="P20" s="63"/>
      <c r="Q20" s="63"/>
    </row>
    <row r="21" spans="1:17" x14ac:dyDescent="0.25">
      <c r="A21" s="53" t="s">
        <v>50</v>
      </c>
      <c r="B21" t="s">
        <v>53</v>
      </c>
      <c r="C21" t="s">
        <v>54</v>
      </c>
      <c r="D21" s="28"/>
      <c r="E21" s="57"/>
      <c r="G21" s="32"/>
      <c r="H21" s="58"/>
      <c r="I21" s="80">
        <v>2664</v>
      </c>
      <c r="J21" s="32">
        <v>8232</v>
      </c>
      <c r="K21" s="50"/>
      <c r="M21" s="56"/>
      <c r="N21" s="33"/>
      <c r="P21" s="63"/>
      <c r="Q21" s="63"/>
    </row>
    <row r="22" spans="1:17" x14ac:dyDescent="0.25">
      <c r="A22" s="53" t="s">
        <v>50</v>
      </c>
      <c r="B22" t="s">
        <v>84</v>
      </c>
      <c r="C22" t="s">
        <v>85</v>
      </c>
      <c r="D22" s="28"/>
      <c r="E22" s="57"/>
      <c r="F22" s="77">
        <v>9378</v>
      </c>
      <c r="G22" s="32">
        <v>7122.5</v>
      </c>
      <c r="H22" s="58"/>
      <c r="I22" s="80"/>
      <c r="J22" s="32"/>
      <c r="K22" s="50"/>
      <c r="M22" s="56"/>
      <c r="N22" s="33"/>
      <c r="P22" s="63"/>
      <c r="Q22" s="63"/>
    </row>
    <row r="23" spans="1:17" x14ac:dyDescent="0.25">
      <c r="A23" s="53" t="s">
        <v>50</v>
      </c>
      <c r="B23" t="s">
        <v>53</v>
      </c>
      <c r="C23" t="s">
        <v>54</v>
      </c>
      <c r="D23" s="28"/>
      <c r="E23" s="57"/>
      <c r="F23" s="77">
        <v>9394</v>
      </c>
      <c r="G23" s="32">
        <v>3750</v>
      </c>
      <c r="H23" s="58"/>
      <c r="I23" s="80"/>
      <c r="J23" s="32"/>
      <c r="K23" s="50"/>
      <c r="M23" s="56"/>
      <c r="N23" s="33"/>
      <c r="P23" s="63"/>
      <c r="Q23" s="63"/>
    </row>
    <row r="24" spans="1:17" x14ac:dyDescent="0.25">
      <c r="A24" s="53" t="s">
        <v>50</v>
      </c>
      <c r="B24" t="s">
        <v>53</v>
      </c>
      <c r="C24" t="s">
        <v>54</v>
      </c>
      <c r="D24" s="28"/>
      <c r="E24" s="57"/>
      <c r="G24" s="32"/>
      <c r="H24" s="58"/>
      <c r="I24" s="80">
        <v>2695</v>
      </c>
      <c r="J24" s="32">
        <v>19032</v>
      </c>
      <c r="K24" s="50"/>
      <c r="M24" s="56"/>
      <c r="N24" s="33"/>
      <c r="P24" s="63"/>
      <c r="Q24" s="63"/>
    </row>
    <row r="25" spans="1:17" x14ac:dyDescent="0.25">
      <c r="A25" s="53"/>
      <c r="D25" s="28"/>
      <c r="E25" s="57"/>
      <c r="G25" s="32"/>
      <c r="H25" s="58"/>
      <c r="I25" s="80"/>
      <c r="J25" s="32"/>
      <c r="K25" s="50"/>
      <c r="M25" s="56"/>
      <c r="N25" s="33"/>
      <c r="P25" s="63"/>
      <c r="Q25" s="63"/>
    </row>
    <row r="26" spans="1:17" x14ac:dyDescent="0.25">
      <c r="A26" s="53"/>
      <c r="D26" s="28"/>
      <c r="E26" s="57"/>
      <c r="G26" s="32"/>
      <c r="H26" s="58"/>
      <c r="I26" s="80"/>
      <c r="J26" s="32"/>
      <c r="K26" s="50"/>
      <c r="M26" s="56"/>
      <c r="N26" s="33"/>
      <c r="P26" s="63"/>
      <c r="Q26" s="63"/>
    </row>
    <row r="27" spans="1:17" x14ac:dyDescent="0.25">
      <c r="A27" s="53" t="s">
        <v>50</v>
      </c>
      <c r="B27" t="s">
        <v>61</v>
      </c>
      <c r="C27" t="s">
        <v>63</v>
      </c>
      <c r="D27" s="28"/>
      <c r="E27" s="57"/>
      <c r="F27" s="77">
        <v>9309</v>
      </c>
      <c r="G27" s="32">
        <v>3120</v>
      </c>
      <c r="H27" s="58"/>
      <c r="J27" s="32"/>
      <c r="K27" s="50"/>
      <c r="M27" s="56"/>
      <c r="N27" s="33"/>
      <c r="P27" s="63"/>
      <c r="Q27" s="63"/>
    </row>
    <row r="28" spans="1:17" x14ac:dyDescent="0.25">
      <c r="A28" s="53" t="s">
        <v>50</v>
      </c>
      <c r="B28" t="s">
        <v>64</v>
      </c>
      <c r="C28" t="s">
        <v>44</v>
      </c>
      <c r="D28" s="28"/>
      <c r="E28" s="57"/>
      <c r="F28" s="77">
        <v>9318</v>
      </c>
      <c r="G28" s="32">
        <v>11700</v>
      </c>
      <c r="H28" s="58"/>
      <c r="J28" s="32"/>
      <c r="K28" s="50"/>
      <c r="M28" s="56"/>
      <c r="N28" s="33"/>
      <c r="P28" s="63"/>
      <c r="Q28" s="63"/>
    </row>
    <row r="29" spans="1:17" x14ac:dyDescent="0.25">
      <c r="A29" s="53" t="s">
        <v>50</v>
      </c>
      <c r="B29" t="s">
        <v>64</v>
      </c>
      <c r="C29" t="s">
        <v>44</v>
      </c>
      <c r="D29" s="28"/>
      <c r="E29" s="57"/>
      <c r="F29" s="77">
        <v>9319</v>
      </c>
      <c r="G29" s="32">
        <v>18384</v>
      </c>
      <c r="H29" s="58"/>
      <c r="J29" s="32"/>
      <c r="K29" s="50"/>
      <c r="M29" s="56"/>
      <c r="N29" s="33"/>
      <c r="P29" s="63"/>
      <c r="Q29" s="63"/>
    </row>
    <row r="30" spans="1:17" x14ac:dyDescent="0.25">
      <c r="A30" s="53" t="s">
        <v>50</v>
      </c>
      <c r="B30" t="s">
        <v>64</v>
      </c>
      <c r="C30" t="s">
        <v>44</v>
      </c>
      <c r="D30" s="28"/>
      <c r="E30" s="57"/>
      <c r="G30" s="32"/>
      <c r="H30" s="58"/>
      <c r="I30" s="81">
        <v>2660</v>
      </c>
      <c r="J30" s="32">
        <v>8907</v>
      </c>
      <c r="K30" s="50"/>
      <c r="M30" s="56"/>
      <c r="N30" s="33"/>
      <c r="P30" s="63"/>
      <c r="Q30" s="63"/>
    </row>
    <row r="31" spans="1:17" x14ac:dyDescent="0.25">
      <c r="A31" s="53" t="s">
        <v>50</v>
      </c>
      <c r="B31" t="s">
        <v>86</v>
      </c>
      <c r="C31" t="s">
        <v>79</v>
      </c>
      <c r="D31" s="28"/>
      <c r="E31" s="57"/>
      <c r="F31" s="77">
        <v>9402</v>
      </c>
      <c r="G31" s="32">
        <v>1560</v>
      </c>
      <c r="H31" s="58"/>
      <c r="J31" s="65"/>
      <c r="K31" s="50"/>
      <c r="M31" s="56"/>
      <c r="N31" s="33"/>
      <c r="P31" s="63"/>
      <c r="Q31" s="63"/>
    </row>
    <row r="32" spans="1:17" x14ac:dyDescent="0.25">
      <c r="A32" s="53" t="s">
        <v>50</v>
      </c>
      <c r="B32" t="s">
        <v>87</v>
      </c>
      <c r="C32" t="s">
        <v>79</v>
      </c>
      <c r="D32" s="28"/>
      <c r="E32" s="57"/>
      <c r="F32" s="77">
        <v>9415</v>
      </c>
      <c r="G32" s="32">
        <v>12672</v>
      </c>
      <c r="H32" s="58"/>
      <c r="J32" s="65"/>
      <c r="K32" s="50"/>
      <c r="M32" s="56"/>
      <c r="N32" s="33"/>
      <c r="P32" s="63"/>
      <c r="Q32" s="63"/>
    </row>
    <row r="33" spans="1:17" x14ac:dyDescent="0.25">
      <c r="A33" s="53" t="s">
        <v>50</v>
      </c>
      <c r="B33" t="s">
        <v>88</v>
      </c>
      <c r="C33" t="s">
        <v>82</v>
      </c>
      <c r="D33" s="28"/>
      <c r="E33" s="57"/>
      <c r="F33" s="77">
        <v>9417</v>
      </c>
      <c r="G33" s="32">
        <v>2088</v>
      </c>
      <c r="H33" s="58"/>
      <c r="J33" s="65"/>
      <c r="K33" s="50"/>
      <c r="M33" s="56"/>
      <c r="N33" s="33"/>
      <c r="P33" s="63"/>
      <c r="Q33" s="63"/>
    </row>
    <row r="34" spans="1:17" x14ac:dyDescent="0.25">
      <c r="A34" s="53" t="s">
        <v>50</v>
      </c>
      <c r="B34" t="s">
        <v>55</v>
      </c>
      <c r="C34" t="s">
        <v>56</v>
      </c>
      <c r="D34" s="28"/>
      <c r="E34" s="64"/>
      <c r="F34" s="74">
        <v>9268</v>
      </c>
      <c r="G34" s="32">
        <v>900</v>
      </c>
      <c r="H34" s="48"/>
      <c r="I34" s="83"/>
      <c r="J34" s="65"/>
      <c r="K34" s="50"/>
      <c r="M34" s="56"/>
      <c r="N34" s="33"/>
      <c r="P34" s="63"/>
      <c r="Q34" s="63"/>
    </row>
    <row r="35" spans="1:17" x14ac:dyDescent="0.25">
      <c r="A35" s="53" t="s">
        <v>50</v>
      </c>
      <c r="B35" t="s">
        <v>55</v>
      </c>
      <c r="C35" t="s">
        <v>56</v>
      </c>
      <c r="D35" s="28"/>
      <c r="E35" s="64"/>
      <c r="F35" s="74">
        <v>9323</v>
      </c>
      <c r="G35" s="32">
        <v>750</v>
      </c>
      <c r="H35" s="48"/>
      <c r="I35" s="83"/>
      <c r="J35" s="65"/>
      <c r="K35" s="50"/>
      <c r="M35" s="56"/>
      <c r="N35" s="33"/>
      <c r="P35" s="63"/>
      <c r="Q35" s="63"/>
    </row>
    <row r="36" spans="1:17" x14ac:dyDescent="0.25">
      <c r="A36" s="53" t="s">
        <v>50</v>
      </c>
      <c r="B36" t="s">
        <v>55</v>
      </c>
      <c r="C36" t="s">
        <v>56</v>
      </c>
      <c r="D36" s="28"/>
      <c r="E36" s="64"/>
      <c r="F36" s="74"/>
      <c r="G36" s="32"/>
      <c r="H36" s="48"/>
      <c r="I36" s="83">
        <v>2641</v>
      </c>
      <c r="J36" s="65">
        <v>432</v>
      </c>
      <c r="K36" s="50"/>
      <c r="M36" s="56"/>
      <c r="N36" s="33"/>
      <c r="P36" s="63"/>
      <c r="Q36" s="63"/>
    </row>
    <row r="37" spans="1:17" x14ac:dyDescent="0.25">
      <c r="A37" s="53" t="s">
        <v>50</v>
      </c>
      <c r="B37" t="s">
        <v>55</v>
      </c>
      <c r="C37" t="s">
        <v>56</v>
      </c>
      <c r="D37" s="28"/>
      <c r="E37" s="64"/>
      <c r="F37" s="74">
        <v>9411</v>
      </c>
      <c r="G37" s="32">
        <v>540</v>
      </c>
      <c r="H37" s="48"/>
      <c r="I37" s="83"/>
      <c r="J37" s="65"/>
      <c r="K37" s="50"/>
      <c r="M37" s="56"/>
      <c r="N37" s="33"/>
      <c r="P37" s="63"/>
      <c r="Q37" s="63"/>
    </row>
    <row r="38" spans="1:17" x14ac:dyDescent="0.25">
      <c r="A38" s="53"/>
      <c r="D38" s="28"/>
      <c r="E38" s="64"/>
      <c r="F38" s="74"/>
      <c r="G38" s="54"/>
      <c r="H38" s="48"/>
      <c r="I38" s="83"/>
      <c r="J38" s="55"/>
      <c r="K38" s="50"/>
      <c r="M38" s="56"/>
      <c r="N38" s="33"/>
      <c r="P38" s="63"/>
      <c r="Q38" s="63"/>
    </row>
    <row r="39" spans="1:17" x14ac:dyDescent="0.25">
      <c r="A39" s="53"/>
      <c r="D39" s="28"/>
      <c r="E39" s="64"/>
      <c r="F39" s="74"/>
      <c r="G39" s="54"/>
      <c r="H39" s="48"/>
      <c r="I39" s="83"/>
      <c r="J39" s="55"/>
      <c r="K39" s="50"/>
      <c r="M39" s="56"/>
      <c r="N39" s="33"/>
      <c r="P39" s="63"/>
      <c r="Q39" s="63"/>
    </row>
    <row r="40" spans="1:17" x14ac:dyDescent="0.25">
      <c r="A40" s="53"/>
      <c r="D40" s="28"/>
      <c r="E40" s="64"/>
      <c r="F40" s="74"/>
      <c r="G40" s="54"/>
      <c r="H40" s="48"/>
      <c r="I40" s="83"/>
      <c r="J40" s="55"/>
      <c r="K40" s="50"/>
      <c r="M40" s="56"/>
      <c r="N40" s="33"/>
      <c r="P40" s="63"/>
      <c r="Q40" s="63"/>
    </row>
    <row r="41" spans="1:17" x14ac:dyDescent="0.25">
      <c r="A41" s="53"/>
      <c r="D41" s="28"/>
      <c r="E41" s="64"/>
      <c r="F41" s="74"/>
      <c r="G41" s="54"/>
      <c r="H41" s="48"/>
      <c r="I41" s="83"/>
      <c r="J41" s="55"/>
      <c r="K41" s="50"/>
      <c r="M41" s="56"/>
      <c r="N41" s="33"/>
      <c r="P41" s="63"/>
      <c r="Q41" s="63"/>
    </row>
    <row r="42" spans="1:17" x14ac:dyDescent="0.25">
      <c r="A42" s="53"/>
      <c r="D42" s="28"/>
      <c r="E42" s="64"/>
      <c r="F42" s="74"/>
      <c r="G42" s="54"/>
      <c r="H42" s="48"/>
      <c r="I42" s="83"/>
      <c r="J42" s="55"/>
      <c r="K42" s="50"/>
      <c r="M42" s="56"/>
      <c r="N42" s="33"/>
      <c r="P42" s="63"/>
      <c r="Q42" s="63"/>
    </row>
    <row r="43" spans="1:17" x14ac:dyDescent="0.25">
      <c r="A43" s="53"/>
      <c r="D43" s="28"/>
      <c r="E43" s="64"/>
      <c r="F43" s="74"/>
      <c r="G43" s="54"/>
      <c r="H43" s="48"/>
      <c r="I43" s="83"/>
      <c r="J43" s="55"/>
      <c r="K43" s="50"/>
      <c r="M43" s="56"/>
      <c r="N43" s="33"/>
      <c r="P43" s="63"/>
      <c r="Q43" s="63"/>
    </row>
    <row r="44" spans="1:17" x14ac:dyDescent="0.25">
      <c r="A44" s="53"/>
      <c r="D44" s="28"/>
      <c r="E44" s="64"/>
      <c r="F44" s="74"/>
      <c r="G44" s="54"/>
      <c r="H44" s="48"/>
      <c r="I44" s="83"/>
      <c r="J44" s="55"/>
      <c r="K44" s="50"/>
      <c r="M44" s="56"/>
      <c r="N44" s="33"/>
      <c r="P44" s="63"/>
      <c r="Q44" s="63"/>
    </row>
    <row r="45" spans="1:17" x14ac:dyDescent="0.25">
      <c r="A45" s="53"/>
      <c r="D45" s="28"/>
      <c r="E45" s="28"/>
      <c r="F45" s="74"/>
      <c r="G45" s="54"/>
      <c r="H45" s="48"/>
      <c r="I45" s="83"/>
      <c r="J45" s="55"/>
      <c r="K45" s="50"/>
      <c r="M45" s="56"/>
      <c r="N45" s="33"/>
      <c r="P45" s="63"/>
      <c r="Q45" s="63"/>
    </row>
    <row r="46" spans="1:17" x14ac:dyDescent="0.25">
      <c r="A46" s="53"/>
      <c r="D46" s="28"/>
      <c r="E46" s="28"/>
      <c r="F46" s="74"/>
      <c r="G46" s="54"/>
      <c r="H46" s="48"/>
      <c r="I46" s="83"/>
      <c r="J46" s="55"/>
      <c r="K46" s="50"/>
      <c r="M46" s="56"/>
      <c r="N46" s="33"/>
      <c r="P46" s="63"/>
      <c r="Q46" s="63"/>
    </row>
    <row r="47" spans="1:17" x14ac:dyDescent="0.25">
      <c r="A47" s="53"/>
      <c r="D47" s="28"/>
      <c r="E47" s="28"/>
      <c r="F47" s="74"/>
      <c r="G47" s="54"/>
      <c r="H47" s="48"/>
      <c r="I47" s="83"/>
      <c r="J47" s="55"/>
      <c r="K47" s="50"/>
      <c r="M47" s="56"/>
      <c r="N47" s="33"/>
      <c r="P47" s="63"/>
      <c r="Q47" s="63"/>
    </row>
    <row r="48" spans="1:17" x14ac:dyDescent="0.25">
      <c r="A48" s="53"/>
      <c r="D48" s="28"/>
      <c r="E48" s="28"/>
      <c r="F48" s="74"/>
      <c r="G48" s="54"/>
      <c r="H48" s="48"/>
      <c r="I48" s="83"/>
      <c r="J48" s="55"/>
      <c r="K48" s="50"/>
      <c r="M48" s="56"/>
      <c r="N48" s="33"/>
      <c r="P48" s="63"/>
      <c r="Q48" s="63"/>
    </row>
    <row r="49" spans="1:17" x14ac:dyDescent="0.25">
      <c r="A49" s="53"/>
      <c r="D49" s="28"/>
      <c r="E49" s="28"/>
      <c r="F49" s="74"/>
      <c r="G49" s="54"/>
      <c r="H49" s="48"/>
      <c r="I49" s="83"/>
      <c r="J49" s="55"/>
      <c r="K49" s="50"/>
      <c r="M49" s="56"/>
      <c r="N49" s="33"/>
      <c r="P49" s="63"/>
      <c r="Q49" s="63"/>
    </row>
    <row r="50" spans="1:17" x14ac:dyDescent="0.25">
      <c r="A50" s="53"/>
      <c r="D50" s="28"/>
      <c r="E50" s="28"/>
      <c r="F50" s="74"/>
      <c r="G50" s="54"/>
      <c r="H50" s="48"/>
      <c r="I50" s="83"/>
      <c r="J50" s="55"/>
      <c r="K50" s="50"/>
      <c r="M50" s="56"/>
      <c r="N50" s="33"/>
      <c r="P50" s="63"/>
      <c r="Q50" s="63"/>
    </row>
    <row r="51" spans="1:17" x14ac:dyDescent="0.25">
      <c r="A51" s="53"/>
      <c r="D51" s="28"/>
      <c r="E51" s="28"/>
      <c r="F51" s="74"/>
      <c r="G51" s="54"/>
      <c r="H51" s="48"/>
      <c r="I51" s="83"/>
      <c r="J51" s="55"/>
      <c r="K51" s="50"/>
      <c r="M51" s="56"/>
      <c r="N51" s="33"/>
      <c r="P51" s="63"/>
      <c r="Q51" s="63"/>
    </row>
    <row r="52" spans="1:17" x14ac:dyDescent="0.25">
      <c r="A52" s="53"/>
      <c r="D52" s="28"/>
      <c r="E52" s="28"/>
      <c r="F52" s="74"/>
      <c r="G52" s="54"/>
      <c r="H52" s="48"/>
      <c r="I52" s="83"/>
      <c r="J52" s="55"/>
      <c r="K52" s="50"/>
      <c r="M52" s="56"/>
      <c r="N52" s="33"/>
      <c r="P52" s="63"/>
      <c r="Q52" s="63"/>
    </row>
    <row r="53" spans="1:17" x14ac:dyDescent="0.25">
      <c r="A53" s="53"/>
      <c r="D53" s="28"/>
      <c r="E53" s="28"/>
      <c r="F53" s="74"/>
      <c r="G53" s="54"/>
      <c r="H53" s="48"/>
      <c r="I53" s="83"/>
      <c r="J53" s="55"/>
      <c r="K53" s="50"/>
      <c r="M53" s="56"/>
      <c r="N53" s="33"/>
      <c r="P53" s="63"/>
      <c r="Q53" s="63"/>
    </row>
    <row r="54" spans="1:17" ht="15.75" thickBot="1" x14ac:dyDescent="0.3">
      <c r="A54" s="53"/>
      <c r="D54" s="28"/>
      <c r="E54" s="28"/>
      <c r="F54" s="78"/>
      <c r="G54" s="54"/>
      <c r="H54" s="48"/>
      <c r="I54" s="83"/>
      <c r="J54" s="55"/>
      <c r="K54" s="50"/>
      <c r="M54" s="56"/>
      <c r="N54" s="33"/>
      <c r="P54" s="63"/>
      <c r="Q54" s="63"/>
    </row>
    <row r="55" spans="1:17" ht="15.75" thickBot="1" x14ac:dyDescent="0.3">
      <c r="B55" t="s">
        <v>39</v>
      </c>
      <c r="D55" s="28"/>
      <c r="E55" s="28"/>
      <c r="G55" s="47">
        <f>SUM(G3:G54)</f>
        <v>418136.9</v>
      </c>
      <c r="H55" s="48"/>
      <c r="I55" s="84"/>
      <c r="J55" s="49">
        <f>SUM(J3:J54)</f>
        <v>113145.44</v>
      </c>
      <c r="K55" s="50"/>
      <c r="L55" s="66"/>
      <c r="M55" s="52">
        <f>SUM(M3:M54)</f>
        <v>0</v>
      </c>
      <c r="P55" s="67">
        <f>SUM(P19:P54)</f>
        <v>0</v>
      </c>
      <c r="Q55" s="67">
        <f>SUM(Q19:Q54)</f>
        <v>0</v>
      </c>
    </row>
  </sheetData>
  <mergeCells count="3">
    <mergeCell ref="F1:G1"/>
    <mergeCell ref="I1:J1"/>
    <mergeCell ref="L1:M1"/>
  </mergeCells>
  <pageMargins left="0.31" right="0.26" top="0.86" bottom="0.27" header="0.24" footer="0.17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J28" sqref="J28"/>
    </sheetView>
  </sheetViews>
  <sheetFormatPr baseColWidth="10" defaultRowHeight="15" x14ac:dyDescent="0.25"/>
  <cols>
    <col min="1" max="1" width="28" customWidth="1"/>
    <col min="2" max="2" width="10" bestFit="1" customWidth="1"/>
    <col min="3" max="3" width="13.85546875" style="1" bestFit="1" customWidth="1"/>
    <col min="4" max="4" width="27.42578125" style="21" bestFit="1" customWidth="1"/>
    <col min="5" max="5" width="29.140625" style="20" customWidth="1"/>
    <col min="6" max="6" width="8.28515625" style="20" customWidth="1"/>
    <col min="7" max="7" width="10.140625" customWidth="1"/>
    <col min="8" max="8" width="12.5703125" bestFit="1" customWidth="1"/>
  </cols>
  <sheetData>
    <row r="1" spans="1:7" x14ac:dyDescent="0.25">
      <c r="D1" s="2" t="s">
        <v>0</v>
      </c>
      <c r="E1" s="3" t="s">
        <v>74</v>
      </c>
      <c r="F1" s="4"/>
      <c r="G1" s="5" t="s">
        <v>1</v>
      </c>
    </row>
    <row r="2" spans="1:7" x14ac:dyDescent="0.25">
      <c r="A2" s="6"/>
      <c r="B2" s="6"/>
      <c r="C2" s="7"/>
      <c r="D2" s="24"/>
      <c r="E2" s="14"/>
      <c r="F2" s="4"/>
      <c r="G2" s="5" t="s">
        <v>2</v>
      </c>
    </row>
    <row r="3" spans="1:7" x14ac:dyDescent="0.25">
      <c r="A3" s="6"/>
      <c r="B3" s="6"/>
      <c r="C3" s="7"/>
      <c r="D3" s="24"/>
      <c r="E3" s="25"/>
      <c r="F3" s="8"/>
    </row>
    <row r="4" spans="1:7" x14ac:dyDescent="0.25">
      <c r="A4" s="6"/>
      <c r="B4" s="6"/>
      <c r="C4" s="7"/>
      <c r="D4" s="24"/>
      <c r="E4" s="14"/>
      <c r="F4" s="4"/>
    </row>
    <row r="5" spans="1:7" x14ac:dyDescent="0.25">
      <c r="A5" s="6"/>
      <c r="B5" s="6"/>
      <c r="C5" s="7"/>
      <c r="D5" s="24"/>
      <c r="E5" s="14"/>
      <c r="F5" s="4"/>
    </row>
    <row r="6" spans="1:7" x14ac:dyDescent="0.25">
      <c r="A6" s="6"/>
      <c r="B6" s="6"/>
      <c r="C6" s="7"/>
      <c r="D6" s="24"/>
      <c r="E6" s="14"/>
      <c r="F6" s="4"/>
    </row>
    <row r="7" spans="1:7" x14ac:dyDescent="0.25">
      <c r="A7" s="6"/>
      <c r="B7" s="6"/>
      <c r="C7" s="7"/>
      <c r="D7" s="24"/>
      <c r="E7" s="14"/>
      <c r="F7" s="4"/>
    </row>
    <row r="8" spans="1:7" x14ac:dyDescent="0.25">
      <c r="A8" s="6"/>
      <c r="B8" s="6"/>
      <c r="C8" s="7"/>
      <c r="D8" s="24"/>
      <c r="E8" s="14"/>
      <c r="F8" s="4"/>
    </row>
    <row r="9" spans="1:7" x14ac:dyDescent="0.25">
      <c r="A9" s="6"/>
      <c r="B9" s="6"/>
      <c r="C9" s="7"/>
      <c r="D9" s="24"/>
      <c r="E9" s="26"/>
      <c r="F9" s="9"/>
    </row>
    <row r="10" spans="1:7" x14ac:dyDescent="0.25">
      <c r="A10" s="6"/>
      <c r="B10" s="6"/>
      <c r="C10" s="7"/>
      <c r="D10" s="24"/>
      <c r="E10" s="14"/>
      <c r="F10" s="4"/>
    </row>
    <row r="11" spans="1:7" x14ac:dyDescent="0.25">
      <c r="A11" s="6"/>
      <c r="B11" s="6"/>
      <c r="C11" s="7"/>
      <c r="D11" s="27"/>
      <c r="E11" s="14"/>
      <c r="F11" s="4"/>
    </row>
    <row r="12" spans="1:7" x14ac:dyDescent="0.25">
      <c r="A12" s="6"/>
      <c r="B12" s="6"/>
      <c r="C12" s="7"/>
      <c r="D12" s="24"/>
      <c r="E12" s="14"/>
      <c r="F12" s="4"/>
    </row>
    <row r="13" spans="1:7" x14ac:dyDescent="0.25">
      <c r="A13" s="6"/>
      <c r="B13" s="6"/>
      <c r="C13" s="7"/>
      <c r="D13" s="27"/>
      <c r="E13" s="14"/>
      <c r="F13" s="4"/>
    </row>
    <row r="14" spans="1:7" x14ac:dyDescent="0.25">
      <c r="A14" s="6"/>
      <c r="B14" s="6"/>
      <c r="C14" s="7"/>
      <c r="D14" s="24"/>
      <c r="E14" s="14"/>
      <c r="F14" s="4"/>
    </row>
    <row r="15" spans="1:7" x14ac:dyDescent="0.25">
      <c r="A15" s="6"/>
      <c r="B15" s="6"/>
      <c r="C15" s="10"/>
      <c r="D15" s="24"/>
      <c r="E15" s="14"/>
      <c r="F15" s="4"/>
    </row>
    <row r="16" spans="1:7" x14ac:dyDescent="0.25">
      <c r="A16" s="11"/>
      <c r="B16" s="12"/>
      <c r="C16" s="10"/>
      <c r="D16" s="24"/>
      <c r="E16" s="14"/>
      <c r="F16" s="4"/>
    </row>
    <row r="17" spans="1:11" x14ac:dyDescent="0.25">
      <c r="A17" s="13"/>
      <c r="B17" s="6"/>
      <c r="C17" s="7"/>
      <c r="D17" s="16"/>
      <c r="E17" s="14"/>
      <c r="F17" s="4"/>
    </row>
    <row r="18" spans="1:11" x14ac:dyDescent="0.25">
      <c r="A18" s="13"/>
      <c r="B18" s="15"/>
      <c r="C18" s="7"/>
      <c r="D18" s="16"/>
      <c r="E18" s="14"/>
      <c r="F18" s="4"/>
    </row>
    <row r="19" spans="1:11" x14ac:dyDescent="0.25">
      <c r="D19" s="27"/>
      <c r="E19" s="14"/>
      <c r="F19" s="4"/>
    </row>
    <row r="20" spans="1:11" x14ac:dyDescent="0.25">
      <c r="C20" s="17"/>
      <c r="D20" s="18" t="s">
        <v>3</v>
      </c>
      <c r="E20" s="19">
        <v>0</v>
      </c>
    </row>
    <row r="22" spans="1:11" x14ac:dyDescent="0.25">
      <c r="A22" t="s">
        <v>4</v>
      </c>
      <c r="B22" t="s">
        <v>5</v>
      </c>
      <c r="C22" s="1">
        <v>42207</v>
      </c>
      <c r="D22" s="21">
        <v>3305</v>
      </c>
      <c r="E22" s="20">
        <v>2928.4</v>
      </c>
      <c r="F22" s="22">
        <v>0.05</v>
      </c>
      <c r="H22" t="s">
        <v>6</v>
      </c>
      <c r="I22" s="23">
        <v>1888</v>
      </c>
      <c r="J22">
        <f>+D22*F22</f>
        <v>165.25</v>
      </c>
    </row>
    <row r="23" spans="1:11" x14ac:dyDescent="0.25">
      <c r="A23" t="s">
        <v>7</v>
      </c>
      <c r="B23" t="s">
        <v>8</v>
      </c>
      <c r="C23" s="1">
        <v>42269</v>
      </c>
      <c r="E23" s="20">
        <f>27571.2+5318.4</f>
        <v>32889.599999999999</v>
      </c>
      <c r="F23" s="22">
        <v>0.05</v>
      </c>
      <c r="H23" t="s">
        <v>9</v>
      </c>
      <c r="J23">
        <f>+F23*E23</f>
        <v>1644.48</v>
      </c>
    </row>
    <row r="24" spans="1:11" x14ac:dyDescent="0.25">
      <c r="A24" t="s">
        <v>10</v>
      </c>
      <c r="B24" t="s">
        <v>11</v>
      </c>
      <c r="C24" s="1">
        <v>42198</v>
      </c>
      <c r="E24" s="20">
        <v>28806</v>
      </c>
      <c r="F24" s="22">
        <v>0.05</v>
      </c>
      <c r="H24" t="s">
        <v>12</v>
      </c>
      <c r="J24">
        <f>+F24*E24</f>
        <v>1440.3000000000002</v>
      </c>
    </row>
    <row r="25" spans="1:11" x14ac:dyDescent="0.25">
      <c r="A25" t="s">
        <v>13</v>
      </c>
      <c r="B25" t="s">
        <v>14</v>
      </c>
      <c r="C25" s="1">
        <v>42250</v>
      </c>
      <c r="E25" s="20">
        <v>25680</v>
      </c>
      <c r="F25" s="22">
        <v>0.05</v>
      </c>
      <c r="H25" t="s">
        <v>15</v>
      </c>
      <c r="J25">
        <f>+F25*E25</f>
        <v>1284</v>
      </c>
    </row>
    <row r="26" spans="1:11" x14ac:dyDescent="0.25">
      <c r="J26">
        <f>SUM(J22:J25)</f>
        <v>4534.0300000000007</v>
      </c>
      <c r="K26">
        <f>+J26*1.06</f>
        <v>4806.0718000000006</v>
      </c>
    </row>
    <row r="27" spans="1:11" x14ac:dyDescent="0.25">
      <c r="J27">
        <f>+K27/1.06</f>
        <v>4196.2264150943392</v>
      </c>
      <c r="K27">
        <v>4448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&amp;LDomaine AF GROS
&amp; Francois PARENT&amp;C&amp;"-,Gras"&amp;16RECAPITULATIF DES COMMISSIONS DE JP LEMOINE&amp;R&amp;D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USA 15-16</vt:lpstr>
      <vt:lpstr>AUTRES 15-16</vt:lpstr>
      <vt:lpstr>EXERCICE 2015-2016</vt:lpstr>
      <vt:lpstr>RECAP LEMOINE 2015-2016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2016-01-05T16:42:13Z</cp:lastPrinted>
  <dcterms:created xsi:type="dcterms:W3CDTF">2015-11-09T10:55:59Z</dcterms:created>
  <dcterms:modified xsi:type="dcterms:W3CDTF">2016-04-22T08:32:22Z</dcterms:modified>
</cp:coreProperties>
</file>