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456" windowHeight="8736"/>
  </bookViews>
  <sheets>
    <sheet name="AFG" sheetId="1" r:id="rId1"/>
    <sheet name="FP" sheetId="2" r:id="rId2"/>
    <sheet name="Feuil3" sheetId="3" r:id="rId3"/>
    <sheet name="Feuil1" sheetId="4" r:id="rId4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3" i="1" l="1"/>
  <c r="K20" i="1" l="1"/>
  <c r="J20" i="1"/>
  <c r="L19" i="1"/>
  <c r="L18" i="1"/>
  <c r="F20" i="1"/>
  <c r="K18" i="1"/>
  <c r="L11" i="1"/>
  <c r="L5" i="1"/>
  <c r="L6" i="1"/>
  <c r="L7" i="1"/>
  <c r="L8" i="1"/>
  <c r="L9" i="1"/>
  <c r="L10" i="1"/>
  <c r="L12" i="1"/>
  <c r="L13" i="1"/>
  <c r="L15" i="1"/>
  <c r="L16" i="1"/>
  <c r="L17" i="1"/>
  <c r="L4" i="1"/>
  <c r="J16" i="2"/>
  <c r="F16" i="2"/>
  <c r="K7" i="2"/>
  <c r="K16" i="2"/>
  <c r="K15" i="2"/>
  <c r="K14" i="2"/>
  <c r="K13" i="2"/>
  <c r="K12" i="2"/>
  <c r="K11" i="2"/>
  <c r="K10" i="2"/>
  <c r="K9" i="2"/>
  <c r="K8" i="2"/>
  <c r="K6" i="2"/>
  <c r="K5" i="2"/>
  <c r="K4" i="2"/>
  <c r="K3" i="2"/>
  <c r="L20" i="1" l="1"/>
</calcChain>
</file>

<file path=xl/sharedStrings.xml><?xml version="1.0" encoding="utf-8"?>
<sst xmlns="http://schemas.openxmlformats.org/spreadsheetml/2006/main" count="117" uniqueCount="87">
  <si>
    <t>DU 1/3 FOR CONFIRMATION - 1/3 DU BEFORE SHIPMENT -                    1/3 DU 60 DAYS AFTER SHIPMENT 04/11/17</t>
  </si>
  <si>
    <r>
      <t>50 % PAYMENT BEFORE SHIPMENT 05 07 17 VT</t>
    </r>
    <r>
      <rPr>
        <sz val="12"/>
        <color indexed="8"/>
        <rFont val="Calibri"/>
        <family val="2"/>
      </rPr>
      <t xml:space="preserve"> solde réglé BP le 21/12/17</t>
    </r>
    <phoneticPr fontId="3" type="noConversion"/>
  </si>
  <si>
    <t>NOM</t>
  </si>
  <si>
    <t>N° FACTURE</t>
  </si>
  <si>
    <t>ECHEANCE</t>
  </si>
  <si>
    <t>MONTANT</t>
  </si>
  <si>
    <t>COMMISSION</t>
  </si>
  <si>
    <t>ASSEMBLAGE</t>
  </si>
  <si>
    <t>DOMAINE AF GROS</t>
  </si>
  <si>
    <t>FRANCOIS PARENT</t>
  </si>
  <si>
    <t>FOUR WALLS WINES</t>
  </si>
  <si>
    <t>AWA10640</t>
  </si>
  <si>
    <t>GOEDHUIS</t>
  </si>
  <si>
    <t>PO32081</t>
  </si>
  <si>
    <t>AWA10548</t>
  </si>
  <si>
    <t>AWA10641</t>
  </si>
  <si>
    <t>NICKOLLS AND PERKS</t>
  </si>
  <si>
    <t>AWA10642</t>
  </si>
  <si>
    <t>JOHN FRAZIER</t>
  </si>
  <si>
    <t>AWA10561</t>
  </si>
  <si>
    <t>HOWARD BILTON</t>
  </si>
  <si>
    <t>AWA10536</t>
  </si>
  <si>
    <t>AWA10537</t>
  </si>
  <si>
    <t>MAISON COLOMBIER</t>
  </si>
  <si>
    <t>AWA10609</t>
  </si>
  <si>
    <t>ARMIT WINES</t>
  </si>
  <si>
    <t>AWA10591</t>
  </si>
  <si>
    <t>AWA10592</t>
  </si>
  <si>
    <t>LAYTONS WINE</t>
  </si>
  <si>
    <t>AWA10558</t>
  </si>
  <si>
    <t>NEILLS &amp; CO</t>
  </si>
  <si>
    <t>AWA10653</t>
  </si>
  <si>
    <t>NEILL &amp; CO</t>
  </si>
  <si>
    <t>AWA10664</t>
  </si>
  <si>
    <t>com 3%</t>
  </si>
  <si>
    <t>com 7%</t>
  </si>
  <si>
    <t xml:space="preserve">   </t>
  </si>
  <si>
    <t>SHELDON</t>
  </si>
  <si>
    <t>AWA10717</t>
  </si>
  <si>
    <t>BANCROFT</t>
  </si>
  <si>
    <t>AWA10755</t>
  </si>
  <si>
    <t>HEDONISM</t>
  </si>
  <si>
    <t>AWA10729</t>
  </si>
  <si>
    <t>N° PO</t>
  </si>
  <si>
    <t>WINEYARD DIRECT</t>
  </si>
  <si>
    <t>PAID FOR CONFIRMATION 1/3</t>
  </si>
  <si>
    <t>1/3 PAID BEFORE SHIPPING</t>
  </si>
  <si>
    <t>DU 60 DAYS AFTER SHIPMENT</t>
  </si>
  <si>
    <t>PAIEMENT CONDITIONS</t>
  </si>
  <si>
    <t>DATE COMMANDE</t>
  </si>
  <si>
    <t>AWA10645</t>
  </si>
  <si>
    <t>VINEYARDS DIRECT</t>
  </si>
  <si>
    <t>AWA10646</t>
  </si>
  <si>
    <t>NAME</t>
  </si>
  <si>
    <t>ORDER DATE</t>
  </si>
  <si>
    <t>DATE OF PAYMENT</t>
  </si>
  <si>
    <t>INVOICE N°</t>
  </si>
  <si>
    <t>AMOUNT</t>
  </si>
  <si>
    <t>PAYMENT CONDITIONS</t>
  </si>
  <si>
    <t>NO</t>
  </si>
  <si>
    <t>1/2 PAID BEFORE SHIPMENT</t>
  </si>
  <si>
    <t>50 % PAYMENT BEFORE SHIPMENT</t>
  </si>
  <si>
    <t>50 % PAYMENT BEFORE SHIPMENT PAID 13/04</t>
  </si>
  <si>
    <t>AWA 10941</t>
  </si>
  <si>
    <t>50 PAYMENT BEFORE SHIPEMENT VRT 2004 € 24 05 2017</t>
  </si>
  <si>
    <t>DU</t>
  </si>
  <si>
    <t>TOTALLY PAID VRT 8580 €</t>
  </si>
  <si>
    <t>50 % PAYMENT BEFORE SHIPMENT- 10700 €  le 21/04/2017 &amp; 10700 € 12 05 2017</t>
  </si>
  <si>
    <t>50 PAYMENT BEFORE SHIPEMENT réglé VT 05 07 17 total</t>
  </si>
  <si>
    <t>com 3 %</t>
  </si>
  <si>
    <t>Paid the 1srt of August 2017</t>
  </si>
  <si>
    <t>Paid the 06/07/2017</t>
  </si>
  <si>
    <t>50 % PAYMENT BEFORE SHIPMENT SOLDE VT 14/09 11000 €</t>
  </si>
  <si>
    <t>FULL PREPAYMENT BEFORE SHIPMENT 22/09</t>
  </si>
  <si>
    <t xml:space="preserve"> </t>
  </si>
  <si>
    <t xml:space="preserve">REGLE PAR VIREMENT </t>
  </si>
  <si>
    <t>AVOIR TROP REGLE DE 564  €10</t>
  </si>
  <si>
    <t>50 PAYMENT BEFORE SHIPEMENT payé le 08 10 17</t>
  </si>
  <si>
    <t>50 % PAYMENT BEFORE SHIPMENT sold out the 02/10/17</t>
  </si>
  <si>
    <t>pas facturé</t>
  </si>
  <si>
    <t>50 % PAYMENT BEFORE SHIPMENT VT BQ POP 12/09 solde réglé 22 01 18</t>
  </si>
  <si>
    <t>50 PAYMENT BEFORE SHIPEMENT solde réglé 23 01 18</t>
  </si>
  <si>
    <t xml:space="preserve"> paid 28/08/17 for 1/2 solde réglé le 26 01 2018</t>
  </si>
  <si>
    <t xml:space="preserve"> + AWA 11302</t>
  </si>
  <si>
    <t>DU 1/3 FOR CONFIRMATION - 1/3 DU BEFORE SHIPMENT - 1/3 DU 60 DAYS AFTER SHIPMENT 4456 € 24 02 17 - 1/3 BQ POP 4456 LE 12/09  solde 4456 le 24 02 2018</t>
  </si>
  <si>
    <t xml:space="preserve">FULL PREPAYMENT BEFORE SHIPMENT                               VT 4202,73 07/09 + 2010,27 le 09 02 2018     </t>
  </si>
  <si>
    <t>Solde réglé le 26/04/2018 soit 6213 €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</si>
</sst>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Verdana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8FD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colors>
    <mruColors>
      <color rgb="FFF9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60" zoomScaleNormal="60" zoomScalePageLayoutView="85" workbookViewId="0">
      <selection activeCell="B2" sqref="B1:E2"/>
    </sheetView>
  </sheetViews>
  <sheetFormatPr baseColWidth="10" defaultColWidth="10.77734375" defaultRowHeight="30" customHeight="1" x14ac:dyDescent="0.3"/>
  <cols>
    <col min="1" max="1" width="31.88671875" style="5" customWidth="1"/>
    <col min="2" max="2" width="17.77734375" style="6" customWidth="1"/>
    <col min="3" max="3" width="12.44140625" style="6" customWidth="1"/>
    <col min="4" max="4" width="10.77734375" style="6" customWidth="1"/>
    <col min="5" max="5" width="20.5546875" style="6" customWidth="1"/>
    <col min="6" max="6" width="10.77734375" style="6"/>
    <col min="7" max="7" width="53.44140625" style="21" customWidth="1"/>
    <col min="8" max="8" width="15" style="21" customWidth="1"/>
    <col min="9" max="9" width="12.6640625" style="21" customWidth="1"/>
    <col min="10" max="10" width="11.44140625" style="21" customWidth="1"/>
    <col min="11" max="11" width="12.109375" style="21" customWidth="1"/>
    <col min="12" max="12" width="15.44140625" style="6" customWidth="1"/>
    <col min="13" max="13" width="8.109375" style="5" customWidth="1"/>
    <col min="14" max="16384" width="10.77734375" style="5"/>
  </cols>
  <sheetData>
    <row r="1" spans="1:13" ht="30" customHeight="1" x14ac:dyDescent="0.3">
      <c r="A1" s="23" t="s">
        <v>8</v>
      </c>
      <c r="B1" s="22"/>
      <c r="C1" s="22"/>
      <c r="D1" s="22"/>
      <c r="E1" s="22"/>
      <c r="F1" s="22"/>
      <c r="G1" s="22"/>
      <c r="H1" s="24"/>
      <c r="I1" s="24"/>
      <c r="J1" s="24"/>
      <c r="K1" s="24"/>
      <c r="L1" s="22"/>
    </row>
    <row r="2" spans="1:13" s="18" customFormat="1" ht="56.25" customHeight="1" x14ac:dyDescent="0.3">
      <c r="A2" s="15" t="s">
        <v>2</v>
      </c>
      <c r="B2" s="15" t="s">
        <v>43</v>
      </c>
      <c r="C2" s="16" t="s">
        <v>49</v>
      </c>
      <c r="D2" s="15" t="s">
        <v>4</v>
      </c>
      <c r="E2" s="15" t="s">
        <v>3</v>
      </c>
      <c r="F2" s="15" t="s">
        <v>5</v>
      </c>
      <c r="G2" s="15" t="s">
        <v>48</v>
      </c>
      <c r="H2" s="17" t="s">
        <v>45</v>
      </c>
      <c r="I2" s="17" t="s">
        <v>46</v>
      </c>
      <c r="J2" s="17" t="s">
        <v>60</v>
      </c>
      <c r="K2" s="17" t="s">
        <v>47</v>
      </c>
      <c r="L2" s="15" t="s">
        <v>6</v>
      </c>
    </row>
    <row r="3" spans="1:13" s="1" customFormat="1" ht="42" customHeight="1" x14ac:dyDescent="0.3">
      <c r="A3" s="2" t="s">
        <v>10</v>
      </c>
      <c r="B3" s="9" t="s">
        <v>11</v>
      </c>
      <c r="C3" s="7">
        <v>42762</v>
      </c>
      <c r="D3" s="7"/>
      <c r="E3" s="28">
        <v>5009841</v>
      </c>
      <c r="F3" s="3">
        <v>13368</v>
      </c>
      <c r="G3" s="19" t="s">
        <v>84</v>
      </c>
      <c r="H3" s="13">
        <v>0</v>
      </c>
      <c r="I3" s="13">
        <v>0</v>
      </c>
      <c r="J3" s="13">
        <v>4456</v>
      </c>
      <c r="K3" s="3">
        <v>0</v>
      </c>
      <c r="L3" s="3">
        <f t="shared" ref="L3:L17" si="0">F3*7/100</f>
        <v>935.76</v>
      </c>
      <c r="M3" s="1" t="s">
        <v>35</v>
      </c>
    </row>
    <row r="4" spans="1:13" s="1" customFormat="1" ht="30" customHeight="1" x14ac:dyDescent="0.3">
      <c r="A4" s="2" t="s">
        <v>7</v>
      </c>
      <c r="B4" s="9" t="s">
        <v>14</v>
      </c>
      <c r="C4" s="7">
        <v>42744</v>
      </c>
      <c r="D4" s="7"/>
      <c r="E4" s="28">
        <v>500</v>
      </c>
      <c r="F4" s="3">
        <v>42804</v>
      </c>
      <c r="G4" s="13" t="s">
        <v>80</v>
      </c>
      <c r="H4" s="13" t="s">
        <v>59</v>
      </c>
      <c r="I4" s="13" t="s">
        <v>59</v>
      </c>
      <c r="J4" s="13">
        <v>21402</v>
      </c>
      <c r="K4" s="3">
        <v>0</v>
      </c>
      <c r="L4" s="3">
        <f t="shared" si="0"/>
        <v>2996.28</v>
      </c>
    </row>
    <row r="5" spans="1:13" s="1" customFormat="1" ht="30" customHeight="1" x14ac:dyDescent="0.3">
      <c r="A5" s="2" t="s">
        <v>16</v>
      </c>
      <c r="B5" s="9" t="s">
        <v>17</v>
      </c>
      <c r="C5" s="7">
        <v>42751</v>
      </c>
      <c r="D5" s="7"/>
      <c r="E5" s="28">
        <v>5009842</v>
      </c>
      <c r="F5" s="3">
        <v>20208</v>
      </c>
      <c r="G5" s="13" t="s">
        <v>78</v>
      </c>
      <c r="H5" s="13" t="s">
        <v>59</v>
      </c>
      <c r="I5" s="13" t="s">
        <v>59</v>
      </c>
      <c r="J5" s="13">
        <v>10104</v>
      </c>
      <c r="K5" s="3">
        <v>0</v>
      </c>
      <c r="L5" s="3">
        <f t="shared" si="0"/>
        <v>1414.56</v>
      </c>
      <c r="M5" s="1" t="s">
        <v>36</v>
      </c>
    </row>
    <row r="6" spans="1:13" s="1" customFormat="1" ht="30" customHeight="1" x14ac:dyDescent="0.3">
      <c r="A6" s="2" t="s">
        <v>18</v>
      </c>
      <c r="B6" s="9" t="s">
        <v>19</v>
      </c>
      <c r="C6" s="7">
        <v>42724</v>
      </c>
      <c r="D6" s="7"/>
      <c r="E6" s="28">
        <v>5009815</v>
      </c>
      <c r="F6" s="3">
        <v>27710</v>
      </c>
      <c r="G6" s="13" t="s">
        <v>82</v>
      </c>
      <c r="H6" s="13" t="s">
        <v>59</v>
      </c>
      <c r="I6" s="13">
        <v>11430</v>
      </c>
      <c r="J6" s="13">
        <v>0</v>
      </c>
      <c r="K6" s="3">
        <v>0</v>
      </c>
      <c r="L6" s="3">
        <f t="shared" si="0"/>
        <v>1939.7</v>
      </c>
    </row>
    <row r="7" spans="1:13" s="1" customFormat="1" ht="30" customHeight="1" x14ac:dyDescent="0.3">
      <c r="A7" s="2" t="s">
        <v>20</v>
      </c>
      <c r="B7" s="9" t="s">
        <v>21</v>
      </c>
      <c r="C7" s="7">
        <v>42751</v>
      </c>
      <c r="D7" s="7"/>
      <c r="E7" s="28"/>
      <c r="F7" s="3">
        <v>8580</v>
      </c>
      <c r="G7" s="13" t="s">
        <v>66</v>
      </c>
      <c r="H7" s="13" t="s">
        <v>59</v>
      </c>
      <c r="I7" s="13" t="s">
        <v>59</v>
      </c>
      <c r="J7" s="13">
        <v>8580</v>
      </c>
      <c r="K7" s="3">
        <v>0</v>
      </c>
      <c r="L7" s="3">
        <f t="shared" si="0"/>
        <v>600.6</v>
      </c>
    </row>
    <row r="8" spans="1:13" s="1" customFormat="1" ht="30" customHeight="1" x14ac:dyDescent="0.3">
      <c r="A8" s="2" t="s">
        <v>23</v>
      </c>
      <c r="B8" s="9" t="s">
        <v>24</v>
      </c>
      <c r="C8" s="7">
        <v>42747</v>
      </c>
      <c r="D8" s="7"/>
      <c r="E8" s="28"/>
      <c r="F8" s="3">
        <v>22200</v>
      </c>
      <c r="G8" s="13" t="s">
        <v>72</v>
      </c>
      <c r="H8" s="13" t="s">
        <v>59</v>
      </c>
      <c r="I8" s="13">
        <v>11100</v>
      </c>
      <c r="J8" s="13">
        <v>11100</v>
      </c>
      <c r="K8" s="3">
        <v>0</v>
      </c>
      <c r="L8" s="3">
        <f t="shared" si="0"/>
        <v>1554</v>
      </c>
    </row>
    <row r="9" spans="1:13" s="1" customFormat="1" ht="30" customHeight="1" x14ac:dyDescent="0.3">
      <c r="A9" s="2" t="s">
        <v>25</v>
      </c>
      <c r="B9" s="9" t="s">
        <v>26</v>
      </c>
      <c r="C9" s="7">
        <v>42739</v>
      </c>
      <c r="D9" s="3"/>
      <c r="E9" s="28"/>
      <c r="F9" s="3">
        <v>21006</v>
      </c>
      <c r="G9" s="13" t="s">
        <v>61</v>
      </c>
      <c r="H9" s="13" t="s">
        <v>59</v>
      </c>
      <c r="I9" s="13">
        <v>10503</v>
      </c>
      <c r="J9" s="13">
        <v>10503</v>
      </c>
      <c r="K9" s="3">
        <v>0</v>
      </c>
      <c r="L9" s="3">
        <f t="shared" si="0"/>
        <v>1470.42</v>
      </c>
    </row>
    <row r="10" spans="1:13" s="1" customFormat="1" ht="30" customHeight="1" x14ac:dyDescent="0.3">
      <c r="A10" s="2" t="s">
        <v>28</v>
      </c>
      <c r="B10" s="9" t="s">
        <v>29</v>
      </c>
      <c r="C10" s="7">
        <v>42751</v>
      </c>
      <c r="D10" s="3"/>
      <c r="E10" s="28"/>
      <c r="F10" s="3">
        <v>35172</v>
      </c>
      <c r="G10" s="19" t="s">
        <v>0</v>
      </c>
      <c r="H10" s="13"/>
      <c r="I10" s="13"/>
      <c r="J10" s="13">
        <v>17586</v>
      </c>
      <c r="K10" s="3">
        <v>0</v>
      </c>
      <c r="L10" s="3">
        <f t="shared" si="0"/>
        <v>2462.04</v>
      </c>
    </row>
    <row r="11" spans="1:13" s="1" customFormat="1" ht="30" customHeight="1" x14ac:dyDescent="0.3">
      <c r="A11" s="2" t="s">
        <v>28</v>
      </c>
      <c r="B11" s="25" t="s">
        <v>63</v>
      </c>
      <c r="C11" s="7">
        <v>42751</v>
      </c>
      <c r="D11" s="3"/>
      <c r="E11" s="28"/>
      <c r="F11" s="3">
        <v>7800</v>
      </c>
      <c r="G11" s="19" t="s">
        <v>0</v>
      </c>
      <c r="H11" s="13"/>
      <c r="I11" s="13"/>
      <c r="J11" s="13">
        <v>3900</v>
      </c>
      <c r="K11" s="3">
        <v>0</v>
      </c>
      <c r="L11" s="3">
        <f t="shared" si="0"/>
        <v>546</v>
      </c>
    </row>
    <row r="12" spans="1:13" s="1" customFormat="1" ht="30" customHeight="1" x14ac:dyDescent="0.3">
      <c r="A12" s="2" t="s">
        <v>30</v>
      </c>
      <c r="B12" s="9" t="s">
        <v>31</v>
      </c>
      <c r="C12" s="7">
        <v>42762</v>
      </c>
      <c r="D12" s="3"/>
      <c r="E12" s="28"/>
      <c r="F12" s="3">
        <v>7038</v>
      </c>
      <c r="G12" s="13" t="s">
        <v>1</v>
      </c>
      <c r="H12" s="13" t="s">
        <v>59</v>
      </c>
      <c r="I12" s="13" t="s">
        <v>59</v>
      </c>
      <c r="J12" s="13">
        <v>7038</v>
      </c>
      <c r="K12" s="3">
        <v>0</v>
      </c>
      <c r="L12" s="3">
        <f t="shared" si="0"/>
        <v>492.66</v>
      </c>
    </row>
    <row r="13" spans="1:13" s="1" customFormat="1" ht="50.4" customHeight="1" x14ac:dyDescent="0.3">
      <c r="A13" s="2" t="s">
        <v>37</v>
      </c>
      <c r="B13" s="9" t="s">
        <v>38</v>
      </c>
      <c r="C13" s="7">
        <v>42800</v>
      </c>
      <c r="D13" s="3"/>
      <c r="E13" s="28" t="s">
        <v>79</v>
      </c>
      <c r="F13" s="3">
        <v>12426</v>
      </c>
      <c r="G13" s="26" t="s">
        <v>85</v>
      </c>
      <c r="H13" s="13" t="s">
        <v>59</v>
      </c>
      <c r="I13" s="13" t="s">
        <v>59</v>
      </c>
      <c r="J13" s="13">
        <v>4745.91</v>
      </c>
      <c r="K13" s="3">
        <v>0</v>
      </c>
      <c r="L13" s="3">
        <f t="shared" si="0"/>
        <v>869.82</v>
      </c>
    </row>
    <row r="14" spans="1:13" s="1" customFormat="1" ht="29.4" customHeight="1" x14ac:dyDescent="0.3">
      <c r="A14" s="2" t="s">
        <v>37</v>
      </c>
      <c r="B14" s="9" t="s">
        <v>83</v>
      </c>
      <c r="C14" s="7"/>
      <c r="D14" s="3"/>
      <c r="E14" s="28"/>
      <c r="F14" s="3"/>
      <c r="G14" s="26" t="s">
        <v>86</v>
      </c>
      <c r="H14" s="13"/>
      <c r="I14" s="13"/>
      <c r="J14" s="13"/>
      <c r="K14" s="3">
        <v>0</v>
      </c>
      <c r="L14" s="3"/>
    </row>
    <row r="15" spans="1:13" s="1" customFormat="1" ht="30" customHeight="1" x14ac:dyDescent="0.3">
      <c r="A15" s="2" t="s">
        <v>39</v>
      </c>
      <c r="B15" s="9" t="s">
        <v>40</v>
      </c>
      <c r="C15" s="7">
        <v>42800</v>
      </c>
      <c r="D15" s="3"/>
      <c r="E15" s="28"/>
      <c r="F15" s="3">
        <v>32102</v>
      </c>
      <c r="G15" s="13" t="s">
        <v>67</v>
      </c>
      <c r="H15" s="13">
        <v>10700</v>
      </c>
      <c r="I15" s="13">
        <v>10700</v>
      </c>
      <c r="J15" s="13">
        <v>10702</v>
      </c>
      <c r="K15" s="3">
        <v>0</v>
      </c>
      <c r="L15" s="3">
        <f t="shared" si="0"/>
        <v>2247.14</v>
      </c>
    </row>
    <row r="16" spans="1:13" s="1" customFormat="1" ht="30" customHeight="1" x14ac:dyDescent="0.3">
      <c r="A16" s="2" t="s">
        <v>41</v>
      </c>
      <c r="B16" s="9" t="s">
        <v>42</v>
      </c>
      <c r="C16" s="7">
        <v>42800</v>
      </c>
      <c r="D16" s="3"/>
      <c r="E16" s="28"/>
      <c r="F16" s="3">
        <v>20860</v>
      </c>
      <c r="G16" s="13" t="s">
        <v>62</v>
      </c>
      <c r="H16" s="13" t="s">
        <v>59</v>
      </c>
      <c r="I16" s="13">
        <v>10430</v>
      </c>
      <c r="J16" s="13">
        <v>10430</v>
      </c>
      <c r="K16" s="3">
        <v>0</v>
      </c>
      <c r="L16" s="3">
        <f t="shared" si="0"/>
        <v>1460.2</v>
      </c>
    </row>
    <row r="17" spans="1:13" s="1" customFormat="1" ht="30" customHeight="1" x14ac:dyDescent="0.3">
      <c r="A17" s="2" t="s">
        <v>44</v>
      </c>
      <c r="B17" s="9" t="s">
        <v>50</v>
      </c>
      <c r="C17" s="7">
        <v>42773</v>
      </c>
      <c r="D17" s="3"/>
      <c r="E17" s="28"/>
      <c r="F17" s="3">
        <v>2964</v>
      </c>
      <c r="G17" s="26" t="s">
        <v>73</v>
      </c>
      <c r="H17" s="13" t="s">
        <v>59</v>
      </c>
      <c r="I17" s="13" t="s">
        <v>59</v>
      </c>
      <c r="J17" s="13">
        <v>2964</v>
      </c>
      <c r="K17" s="3">
        <v>0</v>
      </c>
      <c r="L17" s="3">
        <f t="shared" si="0"/>
        <v>207.48</v>
      </c>
    </row>
    <row r="18" spans="1:13" s="1" customFormat="1" ht="30" customHeight="1" x14ac:dyDescent="0.3">
      <c r="A18" s="2" t="s">
        <v>12</v>
      </c>
      <c r="B18" s="10" t="s">
        <v>13</v>
      </c>
      <c r="C18" s="7">
        <v>42884</v>
      </c>
      <c r="D18" s="7"/>
      <c r="E18" s="28"/>
      <c r="F18" s="3">
        <v>80327</v>
      </c>
      <c r="G18" s="13" t="s">
        <v>70</v>
      </c>
      <c r="H18" s="13" t="s">
        <v>59</v>
      </c>
      <c r="I18" s="13" t="s">
        <v>59</v>
      </c>
      <c r="J18" s="13">
        <v>80327</v>
      </c>
      <c r="K18" s="3">
        <f>F18-J18</f>
        <v>0</v>
      </c>
      <c r="L18" s="3">
        <f>F18*3/100</f>
        <v>2409.81</v>
      </c>
      <c r="M18" s="1" t="s">
        <v>34</v>
      </c>
    </row>
    <row r="19" spans="1:13" s="1" customFormat="1" ht="30" customHeight="1" x14ac:dyDescent="0.3">
      <c r="A19" s="2" t="s">
        <v>12</v>
      </c>
      <c r="B19" s="10"/>
      <c r="C19" s="7">
        <v>43078</v>
      </c>
      <c r="D19" s="7"/>
      <c r="E19" s="28"/>
      <c r="F19" s="3">
        <v>95144</v>
      </c>
      <c r="G19" s="13" t="s">
        <v>71</v>
      </c>
      <c r="H19" s="13" t="s">
        <v>59</v>
      </c>
      <c r="I19" s="13" t="s">
        <v>59</v>
      </c>
      <c r="J19" s="13">
        <v>95144</v>
      </c>
      <c r="K19" s="3">
        <v>0</v>
      </c>
      <c r="L19" s="3">
        <f>F19*3/100</f>
        <v>2854.32</v>
      </c>
      <c r="M19" s="1" t="s">
        <v>69</v>
      </c>
    </row>
    <row r="20" spans="1:13" s="1" customFormat="1" ht="30" customHeight="1" x14ac:dyDescent="0.3">
      <c r="A20" s="2"/>
      <c r="B20" s="3"/>
      <c r="C20" s="3"/>
      <c r="D20" s="3"/>
      <c r="E20" s="3"/>
      <c r="F20" s="3">
        <f>SUM(F3:F19)</f>
        <v>449709</v>
      </c>
      <c r="G20" s="13"/>
      <c r="H20" s="13"/>
      <c r="I20" s="13"/>
      <c r="J20" s="13">
        <f>SUM(J16:J19)</f>
        <v>188865</v>
      </c>
      <c r="K20" s="3">
        <f>SUM(K3:K18)</f>
        <v>0</v>
      </c>
      <c r="L20" s="3">
        <f>SUM(L3:L19)</f>
        <v>24460.79</v>
      </c>
    </row>
    <row r="21" spans="1:13" s="1" customFormat="1" ht="30" customHeight="1" x14ac:dyDescent="0.3">
      <c r="B21" s="4"/>
      <c r="C21" s="4"/>
      <c r="D21" s="4"/>
      <c r="E21" s="4"/>
      <c r="F21" s="4"/>
      <c r="G21" s="20"/>
      <c r="H21" s="20"/>
      <c r="I21" s="20"/>
      <c r="J21" s="20"/>
      <c r="K21" s="20"/>
      <c r="L21" s="4"/>
    </row>
    <row r="22" spans="1:13" s="1" customFormat="1" ht="30" customHeight="1" x14ac:dyDescent="0.3">
      <c r="B22" s="4"/>
      <c r="C22" s="4"/>
      <c r="D22" s="4"/>
      <c r="E22" s="4"/>
      <c r="F22" s="4"/>
      <c r="G22" s="20"/>
      <c r="H22" s="20"/>
      <c r="I22" s="20"/>
      <c r="J22" s="20"/>
      <c r="K22" s="20"/>
      <c r="L22" s="4"/>
    </row>
    <row r="23" spans="1:13" s="1" customFormat="1" ht="30" customHeight="1" x14ac:dyDescent="0.3">
      <c r="B23" s="4"/>
      <c r="C23" s="4"/>
      <c r="D23" s="4"/>
      <c r="E23" s="4"/>
      <c r="F23" s="4"/>
      <c r="G23" s="20"/>
      <c r="H23" s="20"/>
      <c r="I23" s="20"/>
      <c r="J23" s="20"/>
      <c r="K23" s="20"/>
      <c r="L23" s="4"/>
    </row>
  </sheetData>
  <phoneticPr fontId="3" type="noConversion"/>
  <pageMargins left="0" right="0" top="0.15748031496062992" bottom="0.35433070866141736" header="0.31496062992125984" footer="0.31496062992125984"/>
  <pageSetup paperSize="9" scale="61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D2" zoomScale="75" zoomScaleNormal="75" zoomScalePageLayoutView="75" workbookViewId="0">
      <selection activeCell="G4" sqref="G4"/>
    </sheetView>
  </sheetViews>
  <sheetFormatPr baseColWidth="10" defaultColWidth="10.77734375" defaultRowHeight="15.6" x14ac:dyDescent="0.3"/>
  <cols>
    <col min="1" max="1" width="19.44140625" style="5" customWidth="1"/>
    <col min="2" max="2" width="12.33203125" style="6" bestFit="1" customWidth="1"/>
    <col min="3" max="3" width="14.44140625" style="6" customWidth="1"/>
    <col min="4" max="4" width="12.109375" style="6" customWidth="1"/>
    <col min="5" max="5" width="11.77734375" style="6" bestFit="1" customWidth="1"/>
    <col min="6" max="6" width="10.77734375" style="6"/>
    <col min="7" max="7" width="58.33203125" style="6" customWidth="1"/>
    <col min="8" max="8" width="39.44140625" style="6" customWidth="1"/>
    <col min="9" max="10" width="16" style="6" customWidth="1"/>
    <col min="11" max="11" width="14.77734375" style="6" customWidth="1"/>
    <col min="12" max="16384" width="10.77734375" style="5"/>
  </cols>
  <sheetData>
    <row r="1" spans="1:11" ht="30" customHeight="1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1" customFormat="1" ht="78" customHeight="1" x14ac:dyDescent="0.3">
      <c r="A2" s="8" t="s">
        <v>53</v>
      </c>
      <c r="B2" s="8" t="s">
        <v>43</v>
      </c>
      <c r="C2" s="12" t="s">
        <v>54</v>
      </c>
      <c r="D2" s="11" t="s">
        <v>55</v>
      </c>
      <c r="E2" s="8" t="s">
        <v>56</v>
      </c>
      <c r="F2" s="8" t="s">
        <v>57</v>
      </c>
      <c r="G2" s="11" t="s">
        <v>58</v>
      </c>
      <c r="H2" s="11" t="s">
        <v>60</v>
      </c>
      <c r="I2" s="11" t="s">
        <v>47</v>
      </c>
      <c r="J2" s="11" t="s">
        <v>65</v>
      </c>
      <c r="K2" s="8" t="s">
        <v>6</v>
      </c>
    </row>
    <row r="3" spans="1:11" s="1" customFormat="1" ht="42" customHeight="1" x14ac:dyDescent="0.3">
      <c r="A3" s="2" t="s">
        <v>7</v>
      </c>
      <c r="B3" s="9" t="s">
        <v>15</v>
      </c>
      <c r="C3" s="7">
        <v>42751</v>
      </c>
      <c r="D3" s="7"/>
      <c r="E3" s="7"/>
      <c r="F3" s="3">
        <v>2400</v>
      </c>
      <c r="G3" s="14" t="s">
        <v>81</v>
      </c>
      <c r="H3" s="3"/>
      <c r="I3" s="3"/>
      <c r="J3" s="3">
        <v>0</v>
      </c>
      <c r="K3" s="3">
        <f t="shared" ref="K3:K16" si="0">0.07*F3</f>
        <v>168.00000000000003</v>
      </c>
    </row>
    <row r="4" spans="1:11" s="1" customFormat="1" ht="42" customHeight="1" x14ac:dyDescent="0.3">
      <c r="A4" s="2" t="s">
        <v>20</v>
      </c>
      <c r="B4" s="9" t="s">
        <v>22</v>
      </c>
      <c r="C4" s="7">
        <v>42751</v>
      </c>
      <c r="D4" s="7"/>
      <c r="E4" s="7"/>
      <c r="F4" s="3">
        <v>2004</v>
      </c>
      <c r="G4" s="14" t="s">
        <v>64</v>
      </c>
      <c r="H4" s="3"/>
      <c r="I4" s="3"/>
      <c r="J4" s="3">
        <v>0</v>
      </c>
      <c r="K4" s="3">
        <f t="shared" si="0"/>
        <v>140.28</v>
      </c>
    </row>
    <row r="5" spans="1:11" s="1" customFormat="1" ht="42" customHeight="1" x14ac:dyDescent="0.3">
      <c r="A5" s="2" t="s">
        <v>25</v>
      </c>
      <c r="B5" s="9" t="s">
        <v>27</v>
      </c>
      <c r="C5" s="7">
        <v>42739</v>
      </c>
      <c r="D5" s="7"/>
      <c r="E5" s="7"/>
      <c r="F5" s="3">
        <v>2280</v>
      </c>
      <c r="G5" s="14" t="s">
        <v>77</v>
      </c>
      <c r="H5" s="3">
        <v>0</v>
      </c>
      <c r="I5" s="3">
        <v>0</v>
      </c>
      <c r="J5" s="3">
        <v>0</v>
      </c>
      <c r="K5" s="3">
        <f t="shared" si="0"/>
        <v>159.60000000000002</v>
      </c>
    </row>
    <row r="6" spans="1:11" s="1" customFormat="1" ht="42" customHeight="1" x14ac:dyDescent="0.3">
      <c r="A6" s="2" t="s">
        <v>32</v>
      </c>
      <c r="B6" s="9" t="s">
        <v>33</v>
      </c>
      <c r="C6" s="7">
        <v>42762</v>
      </c>
      <c r="D6" s="7"/>
      <c r="E6" s="7"/>
      <c r="F6" s="3">
        <v>624</v>
      </c>
      <c r="G6" s="14" t="s">
        <v>68</v>
      </c>
      <c r="H6" s="3"/>
      <c r="I6" s="3"/>
      <c r="J6" s="3">
        <v>0</v>
      </c>
      <c r="K6" s="3">
        <f t="shared" si="0"/>
        <v>43.680000000000007</v>
      </c>
    </row>
    <row r="7" spans="1:11" s="1" customFormat="1" ht="42" customHeight="1" x14ac:dyDescent="0.3">
      <c r="A7" s="2" t="s">
        <v>51</v>
      </c>
      <c r="B7" s="9" t="s">
        <v>52</v>
      </c>
      <c r="C7" s="7">
        <v>42773</v>
      </c>
      <c r="D7" s="7"/>
      <c r="E7" s="7"/>
      <c r="F7" s="3">
        <v>2400</v>
      </c>
      <c r="G7" s="14" t="s">
        <v>75</v>
      </c>
      <c r="H7" s="27" t="s">
        <v>76</v>
      </c>
      <c r="I7" s="3">
        <v>0</v>
      </c>
      <c r="J7" s="3">
        <v>0</v>
      </c>
      <c r="K7" s="3">
        <f t="shared" si="0"/>
        <v>168.00000000000003</v>
      </c>
    </row>
    <row r="8" spans="1:11" s="1" customFormat="1" ht="42" customHeight="1" x14ac:dyDescent="0.3">
      <c r="A8" s="2"/>
      <c r="B8" s="9"/>
      <c r="C8" s="7"/>
      <c r="D8" s="7"/>
      <c r="E8" s="7"/>
      <c r="F8" s="3"/>
      <c r="G8" s="14"/>
      <c r="H8" s="3"/>
      <c r="I8" s="3"/>
      <c r="J8" s="3"/>
      <c r="K8" s="3">
        <f t="shared" si="0"/>
        <v>0</v>
      </c>
    </row>
    <row r="9" spans="1:11" s="1" customFormat="1" ht="42" customHeight="1" x14ac:dyDescent="0.3">
      <c r="A9" s="2"/>
      <c r="B9" s="9"/>
      <c r="C9" s="7"/>
      <c r="D9" s="7"/>
      <c r="E9" s="7"/>
      <c r="F9" s="3"/>
      <c r="G9" s="13" t="s">
        <v>74</v>
      </c>
      <c r="H9" s="3"/>
      <c r="I9" s="3"/>
      <c r="J9" s="3"/>
      <c r="K9" s="3">
        <f t="shared" si="0"/>
        <v>0</v>
      </c>
    </row>
    <row r="10" spans="1:11" s="1" customFormat="1" ht="42" customHeight="1" x14ac:dyDescent="0.3">
      <c r="A10" s="2"/>
      <c r="B10" s="3"/>
      <c r="C10" s="3"/>
      <c r="D10" s="3"/>
      <c r="E10" s="3"/>
      <c r="F10" s="3"/>
      <c r="G10" s="3"/>
      <c r="H10" s="3"/>
      <c r="I10" s="3"/>
      <c r="J10" s="3"/>
      <c r="K10" s="3">
        <f t="shared" si="0"/>
        <v>0</v>
      </c>
    </row>
    <row r="11" spans="1:11" s="1" customFormat="1" ht="30" customHeight="1" x14ac:dyDescent="0.3">
      <c r="A11" s="2"/>
      <c r="B11" s="3"/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</row>
    <row r="12" spans="1:11" s="1" customFormat="1" ht="30" customHeight="1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>
        <f t="shared" si="0"/>
        <v>0</v>
      </c>
    </row>
    <row r="13" spans="1:11" s="1" customFormat="1" ht="30" customHeight="1" x14ac:dyDescent="0.3">
      <c r="A13" s="2"/>
      <c r="B13" s="3"/>
      <c r="C13" s="3"/>
      <c r="D13" s="3"/>
      <c r="E13" s="3"/>
      <c r="F13" s="3"/>
      <c r="G13" s="3"/>
      <c r="H13" s="3"/>
      <c r="I13" s="3"/>
      <c r="J13" s="3"/>
      <c r="K13" s="3">
        <f t="shared" si="0"/>
        <v>0</v>
      </c>
    </row>
    <row r="14" spans="1:11" s="1" customFormat="1" ht="30" customHeight="1" x14ac:dyDescent="0.3">
      <c r="A14" s="2"/>
      <c r="B14" s="3"/>
      <c r="C14" s="3"/>
      <c r="D14" s="3"/>
      <c r="E14" s="3"/>
      <c r="F14" s="3"/>
      <c r="G14" s="3"/>
      <c r="H14" s="3"/>
      <c r="I14" s="3"/>
      <c r="J14" s="3"/>
      <c r="K14" s="3">
        <f t="shared" si="0"/>
        <v>0</v>
      </c>
    </row>
    <row r="15" spans="1:11" s="1" customFormat="1" ht="30" customHeight="1" x14ac:dyDescent="0.3">
      <c r="A15" s="2"/>
      <c r="B15" s="3"/>
      <c r="C15" s="3"/>
      <c r="D15" s="3"/>
      <c r="E15" s="3"/>
      <c r="F15" s="3"/>
      <c r="G15" s="3"/>
      <c r="H15" s="3"/>
      <c r="I15" s="3"/>
      <c r="J15" s="3"/>
      <c r="K15" s="3">
        <f t="shared" si="0"/>
        <v>0</v>
      </c>
    </row>
    <row r="16" spans="1:11" s="1" customFormat="1" ht="30" customHeight="1" x14ac:dyDescent="0.3">
      <c r="A16" s="2"/>
      <c r="B16" s="3"/>
      <c r="C16" s="3"/>
      <c r="D16" s="3"/>
      <c r="E16" s="3"/>
      <c r="F16" s="3">
        <f>SUM(F3:F15)</f>
        <v>9708</v>
      </c>
      <c r="G16" s="3"/>
      <c r="H16" s="3"/>
      <c r="I16" s="3"/>
      <c r="J16" s="3">
        <f>SUM(J3:J15)</f>
        <v>0</v>
      </c>
      <c r="K16" s="3">
        <f t="shared" si="0"/>
        <v>679.56000000000006</v>
      </c>
    </row>
    <row r="17" spans="2:11" s="1" customFormat="1" ht="30" customHeight="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 s="1" customFormat="1" ht="30" customHeight="1" x14ac:dyDescent="0.3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 s="1" customFormat="1" ht="30" customHeight="1" x14ac:dyDescent="0.3">
      <c r="B19" s="4"/>
      <c r="C19" s="4"/>
      <c r="D19" s="4"/>
      <c r="E19" s="4"/>
      <c r="F19" s="4"/>
      <c r="G19" s="4"/>
      <c r="H19" s="4"/>
      <c r="I19" s="4"/>
      <c r="J19" s="4"/>
      <c r="K19" s="4"/>
    </row>
  </sheetData>
  <mergeCells count="1">
    <mergeCell ref="A1:K1"/>
  </mergeCells>
  <phoneticPr fontId="3" type="noConversion"/>
  <pageMargins left="0.11811023622047245" right="0.11811023622047245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C14" sqref="C14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AFG</vt:lpstr>
      <vt:lpstr>FP</vt:lpstr>
      <vt:lpstr>Feuil3</vt:lpstr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2018-05-15T08:40:14Z</cp:lastPrinted>
  <dcterms:created xsi:type="dcterms:W3CDTF">2016-08-30T09:10:11Z</dcterms:created>
  <dcterms:modified xsi:type="dcterms:W3CDTF">2018-05-15T13:39:20Z</dcterms:modified>
</cp:coreProperties>
</file>