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446" windowHeight="8735"/>
  </bookViews>
  <sheets>
    <sheet name="AFG" sheetId="1" r:id="rId1"/>
    <sheet name="FP" sheetId="2" r:id="rId2"/>
    <sheet name="Feuil3" sheetId="3" r:id="rId3"/>
    <sheet name="Feuil1" sheetId="4" r:id="rId4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4" i="1" l="1"/>
  <c r="M3" i="1" l="1"/>
  <c r="M13" i="1"/>
  <c r="L18" i="1" l="1"/>
  <c r="L19" i="1" s="1"/>
  <c r="F19" i="1"/>
  <c r="M17" i="1"/>
  <c r="M8" i="1"/>
  <c r="M18" i="1"/>
  <c r="D19" i="1"/>
  <c r="M7" i="1"/>
  <c r="M5" i="1"/>
  <c r="M16" i="1"/>
  <c r="M10" i="1"/>
  <c r="M12" i="1"/>
  <c r="M4" i="1"/>
  <c r="M15" i="1"/>
  <c r="M6" i="1"/>
  <c r="M9" i="1"/>
  <c r="M11" i="1"/>
  <c r="K19" i="1"/>
  <c r="J12" i="2"/>
  <c r="F12" i="2"/>
  <c r="K12" i="2" s="1"/>
  <c r="K11" i="2"/>
  <c r="K10" i="2"/>
  <c r="K9" i="2"/>
  <c r="K8" i="2"/>
  <c r="K7" i="2"/>
  <c r="K6" i="2"/>
  <c r="K5" i="2"/>
  <c r="K4" i="2"/>
  <c r="K3" i="2"/>
  <c r="M19" i="1" l="1"/>
</calcChain>
</file>

<file path=xl/sharedStrings.xml><?xml version="1.0" encoding="utf-8"?>
<sst xmlns="http://schemas.openxmlformats.org/spreadsheetml/2006/main" count="100" uniqueCount="81">
  <si>
    <t>NOM</t>
  </si>
  <si>
    <t>N° FACTURE</t>
  </si>
  <si>
    <t>ECHEANCE</t>
  </si>
  <si>
    <t>MONTANT</t>
  </si>
  <si>
    <t>COMMISSION</t>
  </si>
  <si>
    <t>ASSEMBLAGE</t>
  </si>
  <si>
    <t>DOMAINE AF GROS</t>
  </si>
  <si>
    <t>FRANCOIS PARENT</t>
  </si>
  <si>
    <t>FOUR WALLS WINES</t>
  </si>
  <si>
    <t>NICKOLLS AND PERKS</t>
  </si>
  <si>
    <t>HOWARD BILTON</t>
  </si>
  <si>
    <t>MAISON COLOMBIER</t>
  </si>
  <si>
    <t>ARMIT WINES</t>
  </si>
  <si>
    <t>LAYTONS WINE</t>
  </si>
  <si>
    <t>NEILLS &amp; CO</t>
  </si>
  <si>
    <t>com 7%</t>
  </si>
  <si>
    <t xml:space="preserve">   </t>
  </si>
  <si>
    <t>BANCROFT</t>
  </si>
  <si>
    <t>HEDONISM</t>
  </si>
  <si>
    <t>N° PO</t>
  </si>
  <si>
    <t>PAID FOR CONFIRMATION 1/3</t>
  </si>
  <si>
    <t>1/3 PAID BEFORE SHIPPING</t>
  </si>
  <si>
    <t>DU 60 DAYS AFTER SHIPMENT</t>
  </si>
  <si>
    <t>PAIEMENT CONDITIONS</t>
  </si>
  <si>
    <t>DATE COMMANDE</t>
  </si>
  <si>
    <t>NAME</t>
  </si>
  <si>
    <t>ORDER DATE</t>
  </si>
  <si>
    <t>DATE OF PAYMENT</t>
  </si>
  <si>
    <t>INVOICE N°</t>
  </si>
  <si>
    <t>AMOUNT</t>
  </si>
  <si>
    <t>PAYMENT CONDITIONS</t>
  </si>
  <si>
    <t>NO</t>
  </si>
  <si>
    <t>1/2 PAID BEFORE SHIPMENT</t>
  </si>
  <si>
    <t>DU</t>
  </si>
  <si>
    <t>AWA11586</t>
  </si>
  <si>
    <t>AWA11574</t>
  </si>
  <si>
    <t>AWA11537</t>
  </si>
  <si>
    <t>AWA11538</t>
  </si>
  <si>
    <t>AWA11595</t>
  </si>
  <si>
    <t>AWA11594</t>
  </si>
  <si>
    <t>AWA11592</t>
  </si>
  <si>
    <t>AWA11583</t>
  </si>
  <si>
    <t>AWA11731</t>
  </si>
  <si>
    <t>AWA11593</t>
  </si>
  <si>
    <t>AWA11686</t>
  </si>
  <si>
    <t>AWA11503</t>
  </si>
  <si>
    <t>ORBIT WINE</t>
  </si>
  <si>
    <t>AWA 11735</t>
  </si>
  <si>
    <t>Réglé en totalité le 09/04/2018 soit 11580 €</t>
  </si>
  <si>
    <t>solde dû</t>
  </si>
  <si>
    <t>50% PREPAYEMENT</t>
  </si>
  <si>
    <t>réglé en totalité le 23/05/2018</t>
  </si>
  <si>
    <t>reglé en totalité le 23 /05 /2018</t>
  </si>
  <si>
    <t>FRAZIER</t>
  </si>
  <si>
    <t>AWA 11912</t>
  </si>
  <si>
    <t>AWA11913</t>
  </si>
  <si>
    <t>VIRT 31/05 DE 11678 E</t>
  </si>
  <si>
    <t>cde 9929</t>
  </si>
  <si>
    <t>NOBLE ROT</t>
  </si>
  <si>
    <t>AWA 11660</t>
  </si>
  <si>
    <t>5000 € VIRT 31/05/2018  - 5396  € le 29 juin 2018- solde le 06/07/18 = 5000 €</t>
  </si>
  <si>
    <t>50% PREPAYEMENT  1680 € LE 12/07/2018</t>
  </si>
  <si>
    <t>50% PREPAYEMENT le 05/09/02018</t>
  </si>
  <si>
    <t>PREPAIEMENT 50%</t>
  </si>
  <si>
    <t>réglé le 28/09/2018 : 360 €</t>
  </si>
  <si>
    <t>50% le 06/06/18 soit 10287  réglé solde 28/09/2018   10287</t>
  </si>
  <si>
    <t>AWA 11584</t>
  </si>
  <si>
    <t>AWA11585</t>
  </si>
  <si>
    <t>50% PREPAYEMENT paid 01/06/2018                            paid 558 € 11/10/2018</t>
  </si>
  <si>
    <t>PAYEMENT 100 % before shipping 5640</t>
  </si>
  <si>
    <t>50% PREPAYEMENT vt le 12/07/2018 solde en novembre 2018</t>
  </si>
  <si>
    <t>AWA12247</t>
  </si>
  <si>
    <t>ABS</t>
  </si>
  <si>
    <t>AWA12354</t>
  </si>
  <si>
    <t>Réglé par virement le 27/03/2018                 44 405,99 Soldé le 23/10/18 240,01</t>
  </si>
  <si>
    <t>Paid at 01/03/2018 de 4356 € + 4356 € 30/08/18 + 4356 14/11/18</t>
  </si>
  <si>
    <t>09/05/2018 réglé en totalité</t>
  </si>
  <si>
    <t>AWA 12248</t>
  </si>
  <si>
    <t>PAID 18/01/2019</t>
  </si>
  <si>
    <t>VIRT 31/05 DE 12168 € soldé le 19/02/19</t>
  </si>
  <si>
    <r>
      <t xml:space="preserve"> VIRT </t>
    </r>
    <r>
      <rPr>
        <b/>
        <sz val="12"/>
        <color rgb="FFFF0000"/>
        <rFont val="Calibri"/>
        <family val="2"/>
        <scheme val="minor"/>
      </rPr>
      <t>1715,10</t>
    </r>
    <r>
      <rPr>
        <sz val="12"/>
        <color theme="1"/>
        <rFont val="Calibri"/>
        <family val="2"/>
        <scheme val="minor"/>
      </rPr>
      <t xml:space="preserve"> AU 31/05/2018 solde 21 02 19 564,90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</si>
</sst>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colors>
    <mruColors>
      <color rgb="FFF9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10" zoomScale="75" zoomScaleNormal="75" zoomScalePageLayoutView="60" workbookViewId="0">
      <selection activeCell="G22" sqref="G22"/>
    </sheetView>
  </sheetViews>
  <sheetFormatPr baseColWidth="10" defaultColWidth="10.75" defaultRowHeight="30.1" customHeight="1" x14ac:dyDescent="0.3"/>
  <cols>
    <col min="1" max="1" width="31.75" style="5" customWidth="1"/>
    <col min="2" max="2" width="11.375" style="6" customWidth="1"/>
    <col min="3" max="3" width="12.375" style="6" customWidth="1"/>
    <col min="4" max="4" width="13.375" style="6" customWidth="1"/>
    <col min="5" max="5" width="16.375" style="6" customWidth="1"/>
    <col min="6" max="6" width="14.375" style="6" customWidth="1"/>
    <col min="7" max="7" width="44" style="18" customWidth="1"/>
    <col min="8" max="8" width="15" style="18" customWidth="1"/>
    <col min="9" max="9" width="12.75" style="18" customWidth="1"/>
    <col min="10" max="10" width="12.375" style="18" customWidth="1"/>
    <col min="11" max="12" width="12.125" style="18" customWidth="1"/>
    <col min="13" max="13" width="15.375" style="6" customWidth="1"/>
    <col min="14" max="14" width="8.125" style="5" customWidth="1"/>
    <col min="15" max="16384" width="10.75" style="5"/>
  </cols>
  <sheetData>
    <row r="1" spans="1:14" ht="30.1" customHeight="1" x14ac:dyDescent="0.3">
      <c r="A1" s="20" t="s">
        <v>6</v>
      </c>
      <c r="B1" s="19"/>
      <c r="C1" s="19"/>
      <c r="D1" s="19"/>
      <c r="E1" s="19"/>
      <c r="F1" s="19"/>
      <c r="G1" s="19"/>
      <c r="H1" s="21"/>
      <c r="I1" s="21"/>
      <c r="J1" s="21"/>
      <c r="K1" s="21"/>
      <c r="L1" s="21"/>
      <c r="M1" s="19"/>
    </row>
    <row r="2" spans="1:14" s="16" customFormat="1" ht="56.25" customHeight="1" x14ac:dyDescent="0.25">
      <c r="A2" s="13" t="s">
        <v>0</v>
      </c>
      <c r="B2" s="13" t="s">
        <v>19</v>
      </c>
      <c r="C2" s="14" t="s">
        <v>24</v>
      </c>
      <c r="D2" s="13" t="s">
        <v>2</v>
      </c>
      <c r="E2" s="13" t="s">
        <v>1</v>
      </c>
      <c r="F2" s="13" t="s">
        <v>3</v>
      </c>
      <c r="G2" s="13" t="s">
        <v>23</v>
      </c>
      <c r="H2" s="15" t="s">
        <v>20</v>
      </c>
      <c r="I2" s="15" t="s">
        <v>21</v>
      </c>
      <c r="J2" s="15" t="s">
        <v>32</v>
      </c>
      <c r="K2" s="15" t="s">
        <v>22</v>
      </c>
      <c r="L2" s="15" t="s">
        <v>49</v>
      </c>
      <c r="M2" s="13" t="s">
        <v>4</v>
      </c>
    </row>
    <row r="3" spans="1:14" s="41" customFormat="1" ht="35.35" customHeight="1" x14ac:dyDescent="0.25">
      <c r="A3" s="42" t="s">
        <v>72</v>
      </c>
      <c r="B3" s="39" t="s">
        <v>73</v>
      </c>
      <c r="C3" s="43">
        <v>43411</v>
      </c>
      <c r="D3" s="44">
        <v>43478</v>
      </c>
      <c r="E3" s="39">
        <v>5010193</v>
      </c>
      <c r="F3" s="39">
        <v>3571.2</v>
      </c>
      <c r="G3" s="39"/>
      <c r="H3" s="40"/>
      <c r="I3" s="40"/>
      <c r="J3" s="40"/>
      <c r="K3" s="40"/>
      <c r="L3" s="40">
        <v>3571.2</v>
      </c>
      <c r="M3" s="3">
        <f t="shared" ref="M3:M8" si="0">F3*7/100</f>
        <v>249.98399999999998</v>
      </c>
    </row>
    <row r="4" spans="1:14" s="1" customFormat="1" ht="41.95" customHeight="1" x14ac:dyDescent="0.25">
      <c r="A4" s="2" t="s">
        <v>12</v>
      </c>
      <c r="B4" s="9" t="s">
        <v>36</v>
      </c>
      <c r="C4" s="7">
        <v>43112</v>
      </c>
      <c r="D4" s="3"/>
      <c r="E4" s="23"/>
      <c r="F4" s="3">
        <v>20640</v>
      </c>
      <c r="G4" s="12" t="s">
        <v>76</v>
      </c>
      <c r="H4" s="12" t="s">
        <v>31</v>
      </c>
      <c r="I4" s="12"/>
      <c r="J4" s="12">
        <v>20640</v>
      </c>
      <c r="K4" s="3"/>
      <c r="L4" s="3">
        <v>0</v>
      </c>
      <c r="M4" s="3">
        <f t="shared" si="0"/>
        <v>1444.8</v>
      </c>
    </row>
    <row r="5" spans="1:14" s="1" customFormat="1" ht="30.1" customHeight="1" x14ac:dyDescent="0.25">
      <c r="A5" s="31" t="s">
        <v>5</v>
      </c>
      <c r="B5" s="32" t="s">
        <v>40</v>
      </c>
      <c r="C5" s="33">
        <v>43123</v>
      </c>
      <c r="D5" s="33"/>
      <c r="E5" s="36"/>
      <c r="F5" s="32">
        <v>20574</v>
      </c>
      <c r="G5" s="35" t="s">
        <v>65</v>
      </c>
      <c r="H5" s="35" t="s">
        <v>31</v>
      </c>
      <c r="I5" s="35" t="s">
        <v>31</v>
      </c>
      <c r="J5" s="35">
        <v>10287</v>
      </c>
      <c r="K5" s="32">
        <v>10287</v>
      </c>
      <c r="L5" s="32">
        <v>0</v>
      </c>
      <c r="M5" s="32">
        <f t="shared" si="0"/>
        <v>1440.18</v>
      </c>
    </row>
    <row r="6" spans="1:14" s="1" customFormat="1" ht="30.1" customHeight="1" x14ac:dyDescent="0.25">
      <c r="A6" s="31" t="s">
        <v>17</v>
      </c>
      <c r="B6" s="32" t="s">
        <v>43</v>
      </c>
      <c r="C6" s="33">
        <v>43159</v>
      </c>
      <c r="D6" s="32"/>
      <c r="E6" s="36"/>
      <c r="F6" s="32">
        <v>25697</v>
      </c>
      <c r="G6" s="35" t="s">
        <v>70</v>
      </c>
      <c r="H6" s="37"/>
      <c r="I6" s="35"/>
      <c r="J6" s="35">
        <v>12848.5</v>
      </c>
      <c r="K6" s="32">
        <v>12848.5</v>
      </c>
      <c r="L6" s="32">
        <v>0</v>
      </c>
      <c r="M6" s="32">
        <f t="shared" si="0"/>
        <v>1798.79</v>
      </c>
    </row>
    <row r="7" spans="1:14" s="1" customFormat="1" ht="30.1" customHeight="1" x14ac:dyDescent="0.25">
      <c r="A7" s="25" t="s">
        <v>8</v>
      </c>
      <c r="B7" s="26" t="s">
        <v>41</v>
      </c>
      <c r="C7" s="27">
        <v>43122</v>
      </c>
      <c r="D7" s="27"/>
      <c r="E7" s="28"/>
      <c r="F7" s="26">
        <v>13068</v>
      </c>
      <c r="G7" s="30" t="s">
        <v>75</v>
      </c>
      <c r="H7" s="29">
        <v>4356</v>
      </c>
      <c r="I7" s="29">
        <v>4356</v>
      </c>
      <c r="J7" s="29">
        <v>4356</v>
      </c>
      <c r="K7" s="26"/>
      <c r="L7" s="26">
        <v>0</v>
      </c>
      <c r="M7" s="3">
        <f t="shared" si="0"/>
        <v>914.76</v>
      </c>
      <c r="N7" s="1" t="s">
        <v>15</v>
      </c>
    </row>
    <row r="8" spans="1:14" s="1" customFormat="1" ht="30.1" customHeight="1" x14ac:dyDescent="0.25">
      <c r="A8" s="31" t="s">
        <v>53</v>
      </c>
      <c r="B8" s="32" t="s">
        <v>54</v>
      </c>
      <c r="C8" s="33">
        <v>43250</v>
      </c>
      <c r="D8" s="33"/>
      <c r="E8" s="36" t="s">
        <v>57</v>
      </c>
      <c r="F8" s="32">
        <v>1116</v>
      </c>
      <c r="G8" s="34" t="s">
        <v>68</v>
      </c>
      <c r="H8" s="35" t="s">
        <v>31</v>
      </c>
      <c r="I8" s="35">
        <v>0</v>
      </c>
      <c r="J8" s="35">
        <v>558</v>
      </c>
      <c r="K8" s="32">
        <v>558</v>
      </c>
      <c r="L8" s="32">
        <v>0</v>
      </c>
      <c r="M8" s="32">
        <f t="shared" si="0"/>
        <v>78.12</v>
      </c>
    </row>
    <row r="9" spans="1:14" s="1" customFormat="1" ht="30.1" customHeight="1" x14ac:dyDescent="0.25">
      <c r="A9" s="31" t="s">
        <v>18</v>
      </c>
      <c r="B9" s="32" t="s">
        <v>66</v>
      </c>
      <c r="C9" s="33">
        <v>43122</v>
      </c>
      <c r="D9" s="32"/>
      <c r="E9" s="36"/>
      <c r="F9" s="32">
        <v>24536</v>
      </c>
      <c r="G9" s="35" t="s">
        <v>79</v>
      </c>
      <c r="H9" s="35"/>
      <c r="I9" s="35"/>
      <c r="J9" s="35">
        <v>0</v>
      </c>
      <c r="K9" s="32"/>
      <c r="L9" s="32">
        <v>0</v>
      </c>
      <c r="M9" s="32">
        <f t="shared" ref="M9:M17" si="1">F9*7/100</f>
        <v>1717.52</v>
      </c>
    </row>
    <row r="10" spans="1:14" s="1" customFormat="1" ht="30.1" customHeight="1" x14ac:dyDescent="0.25">
      <c r="A10" s="2" t="s">
        <v>10</v>
      </c>
      <c r="B10" s="9" t="s">
        <v>38</v>
      </c>
      <c r="C10" s="7">
        <v>43123</v>
      </c>
      <c r="D10" s="7"/>
      <c r="E10" s="23"/>
      <c r="F10" s="3">
        <v>7932</v>
      </c>
      <c r="G10" s="12" t="s">
        <v>52</v>
      </c>
      <c r="H10" s="12">
        <v>7932</v>
      </c>
      <c r="I10" s="12" t="s">
        <v>31</v>
      </c>
      <c r="J10" s="12"/>
      <c r="K10" s="3"/>
      <c r="L10" s="3">
        <v>0</v>
      </c>
      <c r="M10" s="3">
        <f t="shared" si="1"/>
        <v>555.24</v>
      </c>
    </row>
    <row r="11" spans="1:14" s="1" customFormat="1" ht="34.5" customHeight="1" x14ac:dyDescent="0.3">
      <c r="A11" s="31" t="s">
        <v>13</v>
      </c>
      <c r="B11" s="32" t="s">
        <v>35</v>
      </c>
      <c r="C11" s="33">
        <v>43115</v>
      </c>
      <c r="D11" s="32"/>
      <c r="E11" s="32">
        <v>0</v>
      </c>
      <c r="F11" s="32">
        <v>34884</v>
      </c>
      <c r="G11" s="34" t="s">
        <v>56</v>
      </c>
      <c r="H11" s="35">
        <v>11678</v>
      </c>
      <c r="I11" s="35">
        <v>11628</v>
      </c>
      <c r="J11" s="35"/>
      <c r="K11" s="32">
        <v>11628</v>
      </c>
      <c r="L11" s="32">
        <v>0</v>
      </c>
      <c r="M11" s="3">
        <f t="shared" si="1"/>
        <v>2441.88</v>
      </c>
    </row>
    <row r="12" spans="1:14" s="1" customFormat="1" ht="30.1" customHeight="1" x14ac:dyDescent="0.25">
      <c r="A12" s="2" t="s">
        <v>11</v>
      </c>
      <c r="B12" s="9" t="s">
        <v>34</v>
      </c>
      <c r="C12" s="7">
        <v>43122</v>
      </c>
      <c r="D12" s="7"/>
      <c r="E12" s="23">
        <v>5009972</v>
      </c>
      <c r="F12" s="3">
        <v>15396</v>
      </c>
      <c r="G12" s="12" t="s">
        <v>60</v>
      </c>
      <c r="H12" s="12">
        <v>5000</v>
      </c>
      <c r="I12" s="12">
        <v>5396</v>
      </c>
      <c r="J12" s="12">
        <v>5000</v>
      </c>
      <c r="K12" s="3"/>
      <c r="L12" s="3">
        <v>0</v>
      </c>
      <c r="M12" s="3">
        <f t="shared" si="1"/>
        <v>1077.72</v>
      </c>
    </row>
    <row r="13" spans="1:14" s="1" customFormat="1" ht="30.1" customHeight="1" x14ac:dyDescent="0.25">
      <c r="A13" s="2" t="s">
        <v>11</v>
      </c>
      <c r="B13" s="9" t="s">
        <v>71</v>
      </c>
      <c r="C13" s="7">
        <v>43367</v>
      </c>
      <c r="D13" s="7">
        <v>43448</v>
      </c>
      <c r="E13" s="23">
        <v>5010146</v>
      </c>
      <c r="F13" s="3">
        <v>13356</v>
      </c>
      <c r="G13" s="12"/>
      <c r="H13" s="12"/>
      <c r="I13" s="12"/>
      <c r="J13" s="12"/>
      <c r="K13" s="3"/>
      <c r="L13" s="3">
        <v>13356</v>
      </c>
      <c r="M13" s="3">
        <f t="shared" si="1"/>
        <v>934.92</v>
      </c>
    </row>
    <row r="14" spans="1:14" s="1" customFormat="1" ht="30.1" customHeight="1" x14ac:dyDescent="0.25">
      <c r="A14" s="2"/>
      <c r="B14" s="9" t="s">
        <v>77</v>
      </c>
      <c r="C14" s="7">
        <v>43367</v>
      </c>
      <c r="D14" s="7">
        <v>43465</v>
      </c>
      <c r="E14" s="23">
        <v>5002998</v>
      </c>
      <c r="F14" s="3">
        <v>1920</v>
      </c>
      <c r="G14" s="12" t="s">
        <v>78</v>
      </c>
      <c r="H14" s="12"/>
      <c r="I14" s="12"/>
      <c r="J14" s="12"/>
      <c r="K14" s="3"/>
      <c r="L14" s="3">
        <v>1920</v>
      </c>
      <c r="M14" s="3">
        <f t="shared" si="1"/>
        <v>134.4</v>
      </c>
    </row>
    <row r="15" spans="1:14" s="1" customFormat="1" ht="30.1" customHeight="1" x14ac:dyDescent="0.3">
      <c r="A15" s="31" t="s">
        <v>14</v>
      </c>
      <c r="B15" s="32" t="s">
        <v>42</v>
      </c>
      <c r="C15" s="33">
        <v>43175</v>
      </c>
      <c r="D15" s="32"/>
      <c r="E15" s="36"/>
      <c r="F15" s="32">
        <v>4164</v>
      </c>
      <c r="G15" s="35" t="s">
        <v>62</v>
      </c>
      <c r="H15" s="35" t="s">
        <v>31</v>
      </c>
      <c r="I15" s="35" t="s">
        <v>31</v>
      </c>
      <c r="J15" s="35">
        <v>2082</v>
      </c>
      <c r="K15" s="32"/>
      <c r="L15" s="32">
        <v>2082</v>
      </c>
      <c r="M15" s="3">
        <f t="shared" si="1"/>
        <v>291.48</v>
      </c>
    </row>
    <row r="16" spans="1:14" s="1" customFormat="1" ht="30.1" customHeight="1" x14ac:dyDescent="0.25">
      <c r="A16" s="2" t="s">
        <v>9</v>
      </c>
      <c r="B16" s="9" t="s">
        <v>45</v>
      </c>
      <c r="C16" s="7">
        <v>43118</v>
      </c>
      <c r="D16" s="7"/>
      <c r="E16" s="23"/>
      <c r="F16" s="3">
        <v>44646</v>
      </c>
      <c r="G16" s="12" t="s">
        <v>74</v>
      </c>
      <c r="H16" s="12" t="s">
        <v>31</v>
      </c>
      <c r="I16" s="12">
        <v>44405.99</v>
      </c>
      <c r="J16" s="12">
        <v>240.01</v>
      </c>
      <c r="K16" s="3"/>
      <c r="L16" s="3">
        <v>0</v>
      </c>
      <c r="M16" s="3">
        <f t="shared" si="1"/>
        <v>3125.22</v>
      </c>
      <c r="N16" s="1" t="s">
        <v>16</v>
      </c>
    </row>
    <row r="17" spans="1:13" s="1" customFormat="1" ht="30.1" customHeight="1" x14ac:dyDescent="0.25">
      <c r="A17" s="31" t="s">
        <v>58</v>
      </c>
      <c r="B17" s="32" t="s">
        <v>59</v>
      </c>
      <c r="C17" s="33">
        <v>43271</v>
      </c>
      <c r="D17" s="33"/>
      <c r="E17" s="36"/>
      <c r="F17" s="32">
        <v>5640</v>
      </c>
      <c r="G17" s="35" t="s">
        <v>69</v>
      </c>
      <c r="H17" s="35"/>
      <c r="I17" s="35"/>
      <c r="J17" s="35">
        <v>5640</v>
      </c>
      <c r="K17" s="32"/>
      <c r="L17" s="32">
        <v>0</v>
      </c>
      <c r="M17" s="32">
        <f t="shared" si="1"/>
        <v>394.8</v>
      </c>
    </row>
    <row r="18" spans="1:13" s="1" customFormat="1" ht="30.1" customHeight="1" x14ac:dyDescent="0.3">
      <c r="A18" s="31" t="s">
        <v>46</v>
      </c>
      <c r="B18" s="32" t="s">
        <v>47</v>
      </c>
      <c r="C18" s="33">
        <v>43175</v>
      </c>
      <c r="D18" s="32"/>
      <c r="E18" s="36"/>
      <c r="F18" s="32">
        <v>8094</v>
      </c>
      <c r="G18" s="35" t="s">
        <v>63</v>
      </c>
      <c r="H18" s="35"/>
      <c r="I18" s="35"/>
      <c r="J18" s="35">
        <v>4047</v>
      </c>
      <c r="K18" s="32"/>
      <c r="L18" s="32">
        <f>F18-J18</f>
        <v>4047</v>
      </c>
      <c r="M18" s="32">
        <f>F18*7/100</f>
        <v>566.58000000000004</v>
      </c>
    </row>
    <row r="19" spans="1:13" s="1" customFormat="1" ht="30.1" customHeight="1" x14ac:dyDescent="0.25">
      <c r="A19" s="2"/>
      <c r="B19" s="3"/>
      <c r="C19" s="3"/>
      <c r="D19" s="3">
        <f>SUM(D1:D18)</f>
        <v>130391</v>
      </c>
      <c r="E19" s="3"/>
      <c r="F19" s="3">
        <f>SUM(F4:F18)</f>
        <v>241663</v>
      </c>
      <c r="G19" s="12"/>
      <c r="H19" s="12"/>
      <c r="I19" s="12"/>
      <c r="J19" s="12"/>
      <c r="K19" s="3">
        <f>SUM(K4:K18)</f>
        <v>35321.5</v>
      </c>
      <c r="L19" s="3">
        <f>SUM(L4:L18)</f>
        <v>21405</v>
      </c>
      <c r="M19" s="3">
        <f>SUM(M4:M18)</f>
        <v>16916.41</v>
      </c>
    </row>
    <row r="20" spans="1:13" s="1" customFormat="1" ht="30.1" customHeight="1" x14ac:dyDescent="0.25">
      <c r="B20" s="4"/>
      <c r="C20" s="4"/>
      <c r="D20" s="4"/>
      <c r="E20" s="4"/>
      <c r="F20" s="4"/>
      <c r="G20" s="17"/>
      <c r="H20" s="17"/>
      <c r="I20" s="17"/>
      <c r="J20" s="17"/>
      <c r="K20" s="17"/>
      <c r="L20" s="17"/>
      <c r="M20" s="4"/>
    </row>
    <row r="21" spans="1:13" s="1" customFormat="1" ht="30.1" customHeight="1" x14ac:dyDescent="0.25">
      <c r="B21" s="4"/>
      <c r="C21" s="4"/>
      <c r="D21" s="4"/>
      <c r="E21" s="4"/>
      <c r="F21" s="24"/>
      <c r="G21" s="17"/>
      <c r="H21" s="17"/>
      <c r="I21" s="17"/>
      <c r="J21" s="17"/>
      <c r="K21" s="17"/>
      <c r="L21" s="17"/>
      <c r="M21" s="4"/>
    </row>
    <row r="22" spans="1:13" s="1" customFormat="1" ht="30.1" customHeight="1" x14ac:dyDescent="0.25">
      <c r="B22" s="4"/>
      <c r="C22" s="4"/>
      <c r="D22" s="4"/>
      <c r="E22" s="4"/>
      <c r="F22" s="4"/>
      <c r="G22" s="17"/>
      <c r="H22" s="17"/>
      <c r="I22" s="17"/>
      <c r="J22" s="17"/>
      <c r="K22" s="17"/>
      <c r="L22" s="17"/>
      <c r="M22" s="4"/>
    </row>
  </sheetData>
  <sortState ref="A3:M21">
    <sortCondition ref="A3:A21"/>
  </sortState>
  <phoneticPr fontId="3" type="noConversion"/>
  <pageMargins left="0" right="0" top="0.15748031496062992" bottom="0.35433070866141736" header="0.31496062992125984" footer="0.31496062992125984"/>
  <pageSetup paperSize="9" scale="62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="75" zoomScaleNormal="75" zoomScalePageLayoutView="75" workbookViewId="0">
      <selection activeCell="H13" sqref="H13:H14"/>
    </sheetView>
  </sheetViews>
  <sheetFormatPr baseColWidth="10" defaultColWidth="10.75" defaultRowHeight="16.3" x14ac:dyDescent="0.3"/>
  <cols>
    <col min="1" max="1" width="19.375" style="5" customWidth="1"/>
    <col min="2" max="2" width="12.25" style="6" bestFit="1" customWidth="1"/>
    <col min="3" max="3" width="14.375" style="6" customWidth="1"/>
    <col min="4" max="4" width="12.125" style="6" customWidth="1"/>
    <col min="5" max="5" width="11.75" style="6" bestFit="1" customWidth="1"/>
    <col min="6" max="6" width="10.75" style="6"/>
    <col min="7" max="7" width="58.25" style="6" customWidth="1"/>
    <col min="8" max="8" width="52.375" style="6" customWidth="1"/>
    <col min="9" max="10" width="16" style="6" customWidth="1"/>
    <col min="11" max="11" width="14.75" style="6" customWidth="1"/>
    <col min="12" max="16384" width="10.75" style="5"/>
  </cols>
  <sheetData>
    <row r="1" spans="1:11" ht="30.1" customHeight="1" x14ac:dyDescent="0.3">
      <c r="A1" s="45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" customFormat="1" ht="77.95" customHeight="1" x14ac:dyDescent="0.25">
      <c r="A2" s="8" t="s">
        <v>25</v>
      </c>
      <c r="B2" s="8" t="s">
        <v>19</v>
      </c>
      <c r="C2" s="11" t="s">
        <v>26</v>
      </c>
      <c r="D2" s="10" t="s">
        <v>27</v>
      </c>
      <c r="E2" s="8" t="s">
        <v>28</v>
      </c>
      <c r="F2" s="8" t="s">
        <v>29</v>
      </c>
      <c r="G2" s="10" t="s">
        <v>30</v>
      </c>
      <c r="H2" s="10" t="s">
        <v>32</v>
      </c>
      <c r="I2" s="10" t="s">
        <v>22</v>
      </c>
      <c r="J2" s="10" t="s">
        <v>33</v>
      </c>
      <c r="K2" s="8" t="s">
        <v>4</v>
      </c>
    </row>
    <row r="3" spans="1:11" s="1" customFormat="1" ht="41.95" customHeight="1" x14ac:dyDescent="0.25">
      <c r="A3" s="2" t="s">
        <v>10</v>
      </c>
      <c r="B3" s="9" t="s">
        <v>39</v>
      </c>
      <c r="C3" s="7">
        <v>43123</v>
      </c>
      <c r="D3" s="7"/>
      <c r="E3" s="7"/>
      <c r="F3" s="3">
        <v>2508</v>
      </c>
      <c r="G3" s="12" t="s">
        <v>50</v>
      </c>
      <c r="H3" s="3" t="s">
        <v>51</v>
      </c>
      <c r="I3" s="3"/>
      <c r="J3" s="3">
        <v>0</v>
      </c>
      <c r="K3" s="3">
        <f t="shared" ref="K3:K12" si="0">0.07*F3</f>
        <v>175.56000000000003</v>
      </c>
    </row>
    <row r="4" spans="1:11" s="1" customFormat="1" ht="41.95" customHeight="1" x14ac:dyDescent="0.25">
      <c r="A4" s="2" t="s">
        <v>12</v>
      </c>
      <c r="B4" s="9" t="s">
        <v>37</v>
      </c>
      <c r="C4" s="7">
        <v>43115</v>
      </c>
      <c r="D4" s="7"/>
      <c r="E4" s="7"/>
      <c r="F4" s="3">
        <v>11580</v>
      </c>
      <c r="G4" s="12" t="s">
        <v>50</v>
      </c>
      <c r="H4" s="3" t="s">
        <v>48</v>
      </c>
      <c r="I4" s="3">
        <v>0</v>
      </c>
      <c r="J4" s="3">
        <v>0</v>
      </c>
      <c r="K4" s="3">
        <f t="shared" si="0"/>
        <v>810.6</v>
      </c>
    </row>
    <row r="5" spans="1:11" s="1" customFormat="1" ht="41.95" customHeight="1" x14ac:dyDescent="0.25">
      <c r="A5" s="2" t="s">
        <v>18</v>
      </c>
      <c r="B5" s="9" t="s">
        <v>67</v>
      </c>
      <c r="C5" s="7">
        <v>43122</v>
      </c>
      <c r="D5" s="7"/>
      <c r="E5" s="38"/>
      <c r="F5" s="3">
        <v>2280</v>
      </c>
      <c r="G5" s="12" t="s">
        <v>80</v>
      </c>
      <c r="H5" s="22"/>
      <c r="I5" s="22">
        <v>0</v>
      </c>
      <c r="J5" s="22">
        <v>0</v>
      </c>
      <c r="K5" s="3">
        <f t="shared" si="0"/>
        <v>159.60000000000002</v>
      </c>
    </row>
    <row r="6" spans="1:11" s="1" customFormat="1" ht="41.95" customHeight="1" x14ac:dyDescent="0.25">
      <c r="A6" s="2" t="s">
        <v>17</v>
      </c>
      <c r="B6" s="3" t="s">
        <v>44</v>
      </c>
      <c r="C6" s="7">
        <v>43159</v>
      </c>
      <c r="D6" s="3"/>
      <c r="E6" s="3"/>
      <c r="F6" s="3">
        <v>3360</v>
      </c>
      <c r="G6" s="12" t="s">
        <v>61</v>
      </c>
      <c r="H6" s="3"/>
      <c r="I6" s="3">
        <v>1680</v>
      </c>
      <c r="J6" s="3">
        <v>0</v>
      </c>
      <c r="K6" s="3">
        <f t="shared" si="0"/>
        <v>235.20000000000002</v>
      </c>
    </row>
    <row r="7" spans="1:11" s="1" customFormat="1" ht="30.1" customHeight="1" x14ac:dyDescent="0.25">
      <c r="A7" s="2" t="s">
        <v>53</v>
      </c>
      <c r="B7" s="3" t="s">
        <v>55</v>
      </c>
      <c r="C7" s="7">
        <v>43250</v>
      </c>
      <c r="D7" s="3"/>
      <c r="E7" s="3"/>
      <c r="F7" s="3">
        <v>360</v>
      </c>
      <c r="G7" s="3" t="s">
        <v>50</v>
      </c>
      <c r="H7" s="3" t="s">
        <v>64</v>
      </c>
      <c r="I7" s="3"/>
      <c r="J7" s="3">
        <v>0</v>
      </c>
      <c r="K7" s="3">
        <f t="shared" si="0"/>
        <v>25.200000000000003</v>
      </c>
    </row>
    <row r="8" spans="1:11" s="1" customFormat="1" ht="30.1" customHeigh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</row>
    <row r="9" spans="1:11" s="1" customFormat="1" ht="30.1" customHeight="1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</row>
    <row r="10" spans="1:11" s="1" customFormat="1" ht="30.1" customHeight="1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</row>
    <row r="11" spans="1:11" s="1" customFormat="1" ht="30.1" customHeight="1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</row>
    <row r="12" spans="1:11" s="1" customFormat="1" ht="30.1" customHeight="1" x14ac:dyDescent="0.25">
      <c r="A12" s="2"/>
      <c r="B12" s="3"/>
      <c r="C12" s="3"/>
      <c r="D12" s="3"/>
      <c r="E12" s="3"/>
      <c r="F12" s="3">
        <f>SUM(F3:F11)</f>
        <v>20088</v>
      </c>
      <c r="G12" s="3"/>
      <c r="H12" s="3"/>
      <c r="I12" s="3"/>
      <c r="J12" s="3">
        <f>SUM(J3:J11)</f>
        <v>0</v>
      </c>
      <c r="K12" s="3">
        <f t="shared" si="0"/>
        <v>1406.16</v>
      </c>
    </row>
    <row r="13" spans="1:11" s="1" customFormat="1" ht="30.1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s="1" customFormat="1" ht="30.1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s="1" customFormat="1" ht="30.1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A1:K1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42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C14" sqref="C14"/>
    </sheetView>
  </sheetViews>
  <sheetFormatPr baseColWidth="10" defaultRowHeight="14.3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AFG</vt:lpstr>
      <vt:lpstr>FP</vt:lpstr>
      <vt:lpstr>Feuil3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afgros@outlook.fr</cp:lastModifiedBy>
  <cp:lastPrinted>2018-10-15T13:33:23Z</cp:lastPrinted>
  <dcterms:created xsi:type="dcterms:W3CDTF">2016-08-30T09:10:11Z</dcterms:created>
  <dcterms:modified xsi:type="dcterms:W3CDTF">2019-04-04T13:29:39Z</dcterms:modified>
</cp:coreProperties>
</file>