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01 REPRESENTANT COMM BALLOT PION\02 PION  Le Meilleur du Vin\2022\"/>
    </mc:Choice>
  </mc:AlternateContent>
  <xr:revisionPtr revIDLastSave="0" documentId="13_ncr:1_{2C36B756-B610-4DD8-87CA-070D02D1A158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H31" i="1"/>
  <c r="H33" i="1" s="1"/>
  <c r="H29" i="1"/>
  <c r="H27" i="1"/>
  <c r="H28" i="1"/>
  <c r="G30" i="1"/>
  <c r="H26" i="1"/>
  <c r="G25" i="1"/>
  <c r="G23" i="1"/>
  <c r="G33" i="1" s="1"/>
  <c r="H24" i="1"/>
  <c r="H22" i="1" l="1"/>
  <c r="F34" i="1"/>
  <c r="H21" i="1"/>
  <c r="H16" i="1"/>
  <c r="H17" i="1"/>
  <c r="H20" i="1"/>
  <c r="H19" i="1"/>
  <c r="H18" i="1"/>
  <c r="H15" i="1"/>
  <c r="H14" i="1"/>
  <c r="H13" i="1"/>
  <c r="H7" i="1"/>
  <c r="H11" i="1"/>
  <c r="H9" i="1"/>
  <c r="H10" i="1"/>
  <c r="H8" i="1"/>
  <c r="H12" i="1"/>
  <c r="H6" i="1"/>
  <c r="G34" i="1" l="1"/>
  <c r="H34" i="1"/>
  <c r="H35" i="1" s="1"/>
  <c r="F35" i="1"/>
  <c r="G35" i="1" l="1"/>
</calcChain>
</file>

<file path=xl/sharedStrings.xml><?xml version="1.0" encoding="utf-8"?>
<sst xmlns="http://schemas.openxmlformats.org/spreadsheetml/2006/main" count="66" uniqueCount="62">
  <si>
    <t>TOTAL HT</t>
  </si>
  <si>
    <t>TTC</t>
  </si>
  <si>
    <t>TVA 20%</t>
  </si>
  <si>
    <t>DATE</t>
  </si>
  <si>
    <t>Nom Client</t>
  </si>
  <si>
    <t>COM EN ATTENTE</t>
  </si>
  <si>
    <t>COM A REGLER</t>
  </si>
  <si>
    <t>PION - LE MEILLEUR DU VIN</t>
  </si>
  <si>
    <t>N° facture</t>
  </si>
  <si>
    <t>MONTANT HT</t>
  </si>
  <si>
    <t>CODE CLIENT</t>
  </si>
  <si>
    <t>CHÂTEAU DE LA CHEVRE D'OR</t>
  </si>
  <si>
    <t>CHEVREO</t>
  </si>
  <si>
    <t>LILYOFT</t>
  </si>
  <si>
    <t>LILY OF THE VALLEY</t>
  </si>
  <si>
    <t>MARTINE</t>
  </si>
  <si>
    <t>ETS MARTIN</t>
  </si>
  <si>
    <t>IDEALWINE</t>
  </si>
  <si>
    <t>IDEALWI</t>
  </si>
  <si>
    <t>RESLAPE</t>
  </si>
  <si>
    <t>LAPEROUSE</t>
  </si>
  <si>
    <t>ALTOAIX</t>
  </si>
  <si>
    <t>ALTO</t>
  </si>
  <si>
    <t>DOMAINE AF GROS - ETAT DES VENTES AU 31 DECEMBRE 2022</t>
  </si>
  <si>
    <t>CAV1990</t>
  </si>
  <si>
    <t>C1990</t>
  </si>
  <si>
    <t xml:space="preserve">                            </t>
  </si>
  <si>
    <t>12 BOUTEILLES</t>
  </si>
  <si>
    <t>L'ORIGINEL CROC LOUP</t>
  </si>
  <si>
    <t>12BOUTE</t>
  </si>
  <si>
    <t>ORIGINE</t>
  </si>
  <si>
    <t>PORTE15</t>
  </si>
  <si>
    <t>RESTAURANT PORTE 15</t>
  </si>
  <si>
    <t>AYAME</t>
  </si>
  <si>
    <t>PLAISIR DU VIN BERTOSSI</t>
  </si>
  <si>
    <t>PLAISVI</t>
  </si>
  <si>
    <t>GAMRH</t>
  </si>
  <si>
    <t>BRASSERIE LE 1925</t>
  </si>
  <si>
    <t>BRATSCH</t>
  </si>
  <si>
    <t>BRATSCHAL MANALA</t>
  </si>
  <si>
    <t xml:space="preserve"> </t>
  </si>
  <si>
    <t>CAVEAMA</t>
  </si>
  <si>
    <t>CAVE AVRAY</t>
  </si>
  <si>
    <t>NOMICOS</t>
  </si>
  <si>
    <t>AU BON GEORGES</t>
  </si>
  <si>
    <t>BONGEOR</t>
  </si>
  <si>
    <t>TABLEME</t>
  </si>
  <si>
    <t>LA TABLE DE MEDITERRANEE</t>
  </si>
  <si>
    <t>CHEMIND</t>
  </si>
  <si>
    <t>CHEMIN DES VIGNES</t>
  </si>
  <si>
    <t>GAIA MONACO</t>
  </si>
  <si>
    <t>GAIA</t>
  </si>
  <si>
    <t>AUX CAVES MONTAIGNE</t>
  </si>
  <si>
    <t>AUXCAVE</t>
  </si>
  <si>
    <t>CAVESOP</t>
  </si>
  <si>
    <t>CAVE DE SOPHIE</t>
  </si>
  <si>
    <t>LE GLOUPHILE</t>
  </si>
  <si>
    <t>GLOUPHI</t>
  </si>
  <si>
    <t>SAINT JAMES PARIS</t>
  </si>
  <si>
    <t>STJAMES</t>
  </si>
  <si>
    <t>FILIPS WINE</t>
  </si>
  <si>
    <t>FILIPSW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</si>
</sst>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[$€-40C]_-;\-* #,##0.00\ [$€-40C]_-;_-* \-??\ [$€-40C]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36"/>
      <color indexed="12"/>
      <name val="Arial"/>
      <family val="2"/>
    </font>
    <font>
      <b/>
      <sz val="18"/>
      <color indexed="12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4"/>
      <name val="Arial"/>
      <family val="2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1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/>
    <xf numFmtId="2" fontId="0" fillId="0" borderId="0" xfId="0" applyNumberFormat="1"/>
    <xf numFmtId="0" fontId="10" fillId="0" borderId="0" xfId="0" applyFont="1"/>
    <xf numFmtId="0" fontId="11" fillId="0" borderId="0" xfId="1" applyFont="1"/>
    <xf numFmtId="9" fontId="11" fillId="0" borderId="0" xfId="1" applyNumberFormat="1" applyFont="1" applyAlignment="1">
      <alignment horizontal="center"/>
    </xf>
    <xf numFmtId="14" fontId="12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2" fontId="12" fillId="0" borderId="2" xfId="1" applyNumberFormat="1" applyFont="1" applyBorder="1" applyAlignment="1">
      <alignment horizontal="center"/>
    </xf>
    <xf numFmtId="2" fontId="13" fillId="0" borderId="1" xfId="1" applyNumberFormat="1" applyFont="1" applyBorder="1" applyAlignment="1">
      <alignment horizontal="center"/>
    </xf>
    <xf numFmtId="44" fontId="12" fillId="0" borderId="1" xfId="1" applyNumberFormat="1" applyFont="1" applyBorder="1" applyAlignment="1">
      <alignment horizontal="center"/>
    </xf>
    <xf numFmtId="44" fontId="10" fillId="0" borderId="0" xfId="0" applyNumberFormat="1" applyFont="1"/>
    <xf numFmtId="0" fontId="12" fillId="0" borderId="3" xfId="1" applyFont="1" applyBorder="1" applyAlignment="1">
      <alignment horizontal="center"/>
    </xf>
    <xf numFmtId="44" fontId="12" fillId="0" borderId="1" xfId="1" applyNumberFormat="1" applyFont="1" applyBorder="1"/>
    <xf numFmtId="164" fontId="12" fillId="0" borderId="1" xfId="1" applyNumberFormat="1" applyFont="1" applyBorder="1"/>
    <xf numFmtId="44" fontId="13" fillId="3" borderId="1" xfId="1" applyNumberFormat="1" applyFont="1" applyFill="1" applyBorder="1"/>
    <xf numFmtId="164" fontId="10" fillId="0" borderId="0" xfId="0" applyNumberFormat="1" applyFont="1"/>
    <xf numFmtId="0" fontId="10" fillId="0" borderId="1" xfId="0" applyFont="1" applyBorder="1"/>
    <xf numFmtId="0" fontId="14" fillId="0" borderId="1" xfId="0" applyFont="1" applyBorder="1"/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2" fontId="13" fillId="0" borderId="2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7" fillId="0" borderId="1" xfId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165" fontId="18" fillId="0" borderId="1" xfId="1" applyNumberFormat="1" applyFont="1" applyBorder="1" applyAlignment="1">
      <alignment horizontal="right" vertical="center"/>
    </xf>
    <xf numFmtId="0" fontId="8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topLeftCell="A17" workbookViewId="0">
      <selection activeCell="K26" sqref="K26"/>
    </sheetView>
  </sheetViews>
  <sheetFormatPr baseColWidth="10" defaultColWidth="11.36328125" defaultRowHeight="14.5" x14ac:dyDescent="0.35"/>
  <cols>
    <col min="1" max="1" width="5.26953125" customWidth="1"/>
    <col min="2" max="2" width="19.81640625" customWidth="1"/>
    <col min="3" max="3" width="17.08984375" customWidth="1"/>
    <col min="4" max="4" width="21" customWidth="1"/>
    <col min="5" max="5" width="53.7265625" customWidth="1"/>
    <col min="6" max="6" width="27.90625" customWidth="1"/>
    <col min="7" max="7" width="19.1796875" customWidth="1"/>
    <col min="8" max="8" width="25.1796875" customWidth="1"/>
  </cols>
  <sheetData>
    <row r="1" spans="2:12" ht="45" x14ac:dyDescent="0.9">
      <c r="B1" s="44" t="s">
        <v>7</v>
      </c>
      <c r="C1" s="44"/>
      <c r="D1" s="44"/>
      <c r="E1" s="44"/>
      <c r="F1" s="44"/>
      <c r="G1" s="44"/>
      <c r="H1" s="44"/>
      <c r="I1" s="44"/>
    </row>
    <row r="2" spans="2:12" ht="15.5" x14ac:dyDescent="0.35">
      <c r="B2" s="4"/>
      <c r="C2" s="4"/>
      <c r="D2" s="4"/>
      <c r="E2" s="4"/>
      <c r="F2" s="4"/>
      <c r="G2" s="4"/>
      <c r="H2" s="4"/>
      <c r="I2" s="4"/>
    </row>
    <row r="3" spans="2:12" s="10" customFormat="1" ht="23" customHeight="1" x14ac:dyDescent="0.55000000000000004">
      <c r="B3" s="45" t="s">
        <v>23</v>
      </c>
      <c r="C3" s="45"/>
      <c r="D3" s="45"/>
      <c r="E3" s="45"/>
      <c r="F3" s="45"/>
      <c r="G3" s="45"/>
      <c r="H3" s="45"/>
      <c r="I3" s="45"/>
    </row>
    <row r="4" spans="2:12" s="10" customFormat="1" ht="23" customHeight="1" x14ac:dyDescent="0.55000000000000004">
      <c r="B4" s="11"/>
      <c r="C4" s="11"/>
      <c r="D4" s="11"/>
      <c r="E4" s="11"/>
      <c r="F4" s="11"/>
      <c r="G4" s="11"/>
      <c r="H4" s="11"/>
      <c r="I4" s="11"/>
    </row>
    <row r="5" spans="2:12" s="10" customFormat="1" ht="55" customHeight="1" x14ac:dyDescent="0.55000000000000004">
      <c r="B5" s="26" t="s">
        <v>3</v>
      </c>
      <c r="C5" s="26" t="s">
        <v>8</v>
      </c>
      <c r="D5" s="30" t="s">
        <v>10</v>
      </c>
      <c r="E5" s="26" t="s">
        <v>4</v>
      </c>
      <c r="F5" s="29" t="s">
        <v>9</v>
      </c>
      <c r="G5" s="27" t="s">
        <v>5</v>
      </c>
      <c r="H5" s="28" t="s">
        <v>6</v>
      </c>
      <c r="I5" s="12"/>
    </row>
    <row r="6" spans="2:12" s="10" customFormat="1" ht="23" customHeight="1" x14ac:dyDescent="0.55000000000000004">
      <c r="B6" s="13">
        <v>44679</v>
      </c>
      <c r="C6" s="14">
        <v>5010962</v>
      </c>
      <c r="D6" s="14" t="s">
        <v>12</v>
      </c>
      <c r="E6" s="31" t="s">
        <v>11</v>
      </c>
      <c r="F6" s="15">
        <v>3232.5</v>
      </c>
      <c r="H6" s="16">
        <f t="shared" ref="H6:H13" si="0">F6*0.2</f>
        <v>646.5</v>
      </c>
    </row>
    <row r="7" spans="2:12" s="10" customFormat="1" ht="23" customHeight="1" x14ac:dyDescent="0.55000000000000004">
      <c r="B7" s="13">
        <v>44694</v>
      </c>
      <c r="C7" s="14">
        <v>5010969</v>
      </c>
      <c r="D7" s="14" t="s">
        <v>13</v>
      </c>
      <c r="E7" s="14" t="s">
        <v>14</v>
      </c>
      <c r="F7" s="15">
        <v>736.5</v>
      </c>
      <c r="G7" s="24"/>
      <c r="H7" s="16">
        <f t="shared" si="0"/>
        <v>147.30000000000001</v>
      </c>
    </row>
    <row r="8" spans="2:12" s="10" customFormat="1" ht="23" customHeight="1" x14ac:dyDescent="0.55000000000000004">
      <c r="B8" s="13">
        <v>44704</v>
      </c>
      <c r="C8" s="14">
        <v>5010976</v>
      </c>
      <c r="D8" s="14" t="s">
        <v>15</v>
      </c>
      <c r="E8" s="14" t="s">
        <v>16</v>
      </c>
      <c r="F8" s="15">
        <v>6909</v>
      </c>
      <c r="H8" s="16">
        <f t="shared" si="0"/>
        <v>1381.8000000000002</v>
      </c>
    </row>
    <row r="9" spans="2:12" s="10" customFormat="1" ht="23" customHeight="1" x14ac:dyDescent="0.55000000000000004">
      <c r="B9" s="13">
        <v>44704</v>
      </c>
      <c r="C9" s="14">
        <v>5010972</v>
      </c>
      <c r="D9" s="14" t="s">
        <v>18</v>
      </c>
      <c r="E9" s="14" t="s">
        <v>17</v>
      </c>
      <c r="F9" s="15">
        <v>3575</v>
      </c>
      <c r="G9" s="24"/>
      <c r="H9" s="33">
        <f t="shared" si="0"/>
        <v>715</v>
      </c>
    </row>
    <row r="10" spans="2:12" s="10" customFormat="1" ht="23" customHeight="1" x14ac:dyDescent="0.55000000000000004">
      <c r="B10" s="13">
        <v>44704</v>
      </c>
      <c r="C10" s="14">
        <v>5010973</v>
      </c>
      <c r="D10" s="14" t="s">
        <v>18</v>
      </c>
      <c r="E10" s="14" t="s">
        <v>17</v>
      </c>
      <c r="F10" s="15">
        <v>1685.5</v>
      </c>
      <c r="G10" s="24"/>
      <c r="H10" s="33">
        <f t="shared" si="0"/>
        <v>337.1</v>
      </c>
    </row>
    <row r="11" spans="2:12" s="10" customFormat="1" ht="23" customHeight="1" x14ac:dyDescent="0.55000000000000004">
      <c r="B11" s="13">
        <v>44732</v>
      </c>
      <c r="C11" s="14">
        <v>5010982</v>
      </c>
      <c r="D11" s="14" t="s">
        <v>21</v>
      </c>
      <c r="E11" s="14" t="s">
        <v>22</v>
      </c>
      <c r="F11" s="15">
        <v>339</v>
      </c>
      <c r="G11" s="24"/>
      <c r="H11" s="16">
        <f t="shared" si="0"/>
        <v>67.8</v>
      </c>
    </row>
    <row r="12" spans="2:12" s="10" customFormat="1" ht="23" customHeight="1" x14ac:dyDescent="0.55000000000000004">
      <c r="B12" s="13">
        <v>44732</v>
      </c>
      <c r="C12" s="14">
        <v>5010983</v>
      </c>
      <c r="D12" s="14" t="s">
        <v>19</v>
      </c>
      <c r="E12" s="14" t="s">
        <v>20</v>
      </c>
      <c r="F12" s="15">
        <v>1498.5</v>
      </c>
      <c r="G12" s="24"/>
      <c r="H12" s="33">
        <f t="shared" si="0"/>
        <v>299.7</v>
      </c>
    </row>
    <row r="13" spans="2:12" s="10" customFormat="1" ht="23" customHeight="1" x14ac:dyDescent="0.55000000000000004">
      <c r="B13" s="13">
        <v>44749</v>
      </c>
      <c r="C13" s="14">
        <v>5011009</v>
      </c>
      <c r="D13" s="14" t="s">
        <v>24</v>
      </c>
      <c r="E13" s="14" t="s">
        <v>25</v>
      </c>
      <c r="F13" s="32">
        <v>1599</v>
      </c>
      <c r="G13" s="24"/>
      <c r="H13" s="16">
        <f t="shared" si="0"/>
        <v>319.8</v>
      </c>
      <c r="K13" s="10" t="s">
        <v>26</v>
      </c>
    </row>
    <row r="14" spans="2:12" s="10" customFormat="1" ht="23" customHeight="1" x14ac:dyDescent="0.55000000000000004">
      <c r="B14" s="13">
        <v>44797</v>
      </c>
      <c r="C14" s="14">
        <v>5011019</v>
      </c>
      <c r="D14" s="14" t="s">
        <v>31</v>
      </c>
      <c r="E14" s="14" t="s">
        <v>32</v>
      </c>
      <c r="F14" s="32">
        <v>621</v>
      </c>
      <c r="H14" s="16">
        <f t="shared" ref="H14:H20" si="1">F14*0.2</f>
        <v>124.2</v>
      </c>
    </row>
    <row r="15" spans="2:12" s="10" customFormat="1" ht="23" customHeight="1" x14ac:dyDescent="0.55000000000000004">
      <c r="B15" s="13">
        <v>44797</v>
      </c>
      <c r="C15" s="14">
        <v>5011020</v>
      </c>
      <c r="D15" s="14" t="s">
        <v>30</v>
      </c>
      <c r="E15" s="14" t="s">
        <v>28</v>
      </c>
      <c r="F15" s="32">
        <v>1425</v>
      </c>
      <c r="G15" s="24"/>
      <c r="H15" s="16">
        <f t="shared" si="1"/>
        <v>285</v>
      </c>
      <c r="L15" s="10" t="s">
        <v>40</v>
      </c>
    </row>
    <row r="16" spans="2:12" s="10" customFormat="1" ht="23" customHeight="1" x14ac:dyDescent="0.55000000000000004">
      <c r="B16" s="13">
        <v>44797</v>
      </c>
      <c r="C16" s="14">
        <v>5011021</v>
      </c>
      <c r="D16" s="14" t="s">
        <v>29</v>
      </c>
      <c r="E16" s="14" t="s">
        <v>27</v>
      </c>
      <c r="F16" s="32">
        <v>8310</v>
      </c>
      <c r="G16" s="24"/>
      <c r="H16" s="16">
        <f t="shared" si="1"/>
        <v>1662</v>
      </c>
    </row>
    <row r="17" spans="2:8" s="10" customFormat="1" ht="23" customHeight="1" x14ac:dyDescent="0.55000000000000004">
      <c r="B17" s="13">
        <v>44802</v>
      </c>
      <c r="C17" s="14">
        <v>5011027</v>
      </c>
      <c r="D17" s="14" t="s">
        <v>33</v>
      </c>
      <c r="E17" s="14" t="s">
        <v>33</v>
      </c>
      <c r="F17" s="32">
        <v>4452</v>
      </c>
      <c r="G17" s="24"/>
      <c r="H17" s="16">
        <f t="shared" si="1"/>
        <v>890.40000000000009</v>
      </c>
    </row>
    <row r="18" spans="2:8" s="10" customFormat="1" ht="23" customHeight="1" x14ac:dyDescent="0.55000000000000004">
      <c r="B18" s="13">
        <v>44802</v>
      </c>
      <c r="C18" s="14">
        <v>5011028</v>
      </c>
      <c r="D18" s="35" t="s">
        <v>35</v>
      </c>
      <c r="E18" s="14" t="s">
        <v>34</v>
      </c>
      <c r="F18" s="32">
        <v>3330</v>
      </c>
      <c r="G18" s="24"/>
      <c r="H18" s="16">
        <f t="shared" si="1"/>
        <v>666</v>
      </c>
    </row>
    <row r="19" spans="2:8" s="10" customFormat="1" ht="23" customHeight="1" x14ac:dyDescent="0.55000000000000004">
      <c r="B19" s="13">
        <v>44802</v>
      </c>
      <c r="C19" s="14">
        <v>5011029</v>
      </c>
      <c r="D19" s="34" t="s">
        <v>36</v>
      </c>
      <c r="E19" s="14" t="s">
        <v>37</v>
      </c>
      <c r="F19" s="32">
        <v>2559</v>
      </c>
      <c r="G19" s="24"/>
      <c r="H19" s="16">
        <f t="shared" si="1"/>
        <v>511.8</v>
      </c>
    </row>
    <row r="20" spans="2:8" s="10" customFormat="1" ht="23" customHeight="1" x14ac:dyDescent="0.55000000000000004">
      <c r="B20" s="13">
        <v>44802</v>
      </c>
      <c r="C20" s="14">
        <v>5011030</v>
      </c>
      <c r="D20" s="34" t="s">
        <v>38</v>
      </c>
      <c r="E20" s="14" t="s">
        <v>39</v>
      </c>
      <c r="F20" s="32">
        <v>1485</v>
      </c>
      <c r="G20" s="24"/>
      <c r="H20" s="16">
        <f t="shared" si="1"/>
        <v>297</v>
      </c>
    </row>
    <row r="21" spans="2:8" s="10" customFormat="1" ht="23" customHeight="1" x14ac:dyDescent="0.55000000000000004">
      <c r="B21" s="13">
        <v>44847</v>
      </c>
      <c r="C21" s="14">
        <v>5011054</v>
      </c>
      <c r="D21" s="34" t="s">
        <v>41</v>
      </c>
      <c r="E21" s="14" t="s">
        <v>42</v>
      </c>
      <c r="F21" s="32">
        <v>8367.75</v>
      </c>
      <c r="H21" s="16">
        <f>F21*0.2</f>
        <v>1673.5500000000002</v>
      </c>
    </row>
    <row r="22" spans="2:8" s="10" customFormat="1" ht="23" customHeight="1" x14ac:dyDescent="0.55000000000000004">
      <c r="B22" s="13">
        <v>44860</v>
      </c>
      <c r="C22" s="14">
        <v>5011074</v>
      </c>
      <c r="D22" s="34" t="s">
        <v>43</v>
      </c>
      <c r="E22" s="14" t="s">
        <v>43</v>
      </c>
      <c r="F22" s="32">
        <v>4111.5</v>
      </c>
      <c r="H22" s="16">
        <f>F22*0.2</f>
        <v>822.30000000000007</v>
      </c>
    </row>
    <row r="23" spans="2:8" s="10" customFormat="1" ht="23" customHeight="1" x14ac:dyDescent="0.55000000000000004">
      <c r="B23" s="13">
        <v>44860</v>
      </c>
      <c r="C23" s="14">
        <v>5011075</v>
      </c>
      <c r="D23" s="36" t="s">
        <v>45</v>
      </c>
      <c r="E23" s="34" t="s">
        <v>44</v>
      </c>
      <c r="F23" s="32">
        <v>3969</v>
      </c>
      <c r="G23" s="32">
        <f t="shared" ref="G23:H31" si="2">F23*0.2</f>
        <v>793.80000000000007</v>
      </c>
      <c r="H23" s="24"/>
    </row>
    <row r="24" spans="2:8" s="10" customFormat="1" ht="23" customHeight="1" x14ac:dyDescent="0.55000000000000004">
      <c r="B24" s="13">
        <v>44860</v>
      </c>
      <c r="C24" s="14">
        <v>5011076</v>
      </c>
      <c r="D24" s="34" t="s">
        <v>46</v>
      </c>
      <c r="E24" s="37" t="s">
        <v>47</v>
      </c>
      <c r="F24" s="32">
        <v>7209</v>
      </c>
      <c r="H24" s="16">
        <f>F24*0.2</f>
        <v>1441.8000000000002</v>
      </c>
    </row>
    <row r="25" spans="2:8" s="40" customFormat="1" ht="23" customHeight="1" x14ac:dyDescent="0.5">
      <c r="B25" s="41">
        <v>44860</v>
      </c>
      <c r="C25" s="39">
        <v>5011077</v>
      </c>
      <c r="D25" s="38" t="s">
        <v>48</v>
      </c>
      <c r="E25" s="39" t="s">
        <v>49</v>
      </c>
      <c r="F25" s="42">
        <v>2707</v>
      </c>
      <c r="G25" s="32">
        <f t="shared" si="2"/>
        <v>541.4</v>
      </c>
      <c r="H25" s="39"/>
    </row>
    <row r="26" spans="2:8" s="40" customFormat="1" ht="23" customHeight="1" x14ac:dyDescent="0.5">
      <c r="B26" s="41">
        <v>44860</v>
      </c>
      <c r="C26" s="39">
        <v>5011078</v>
      </c>
      <c r="D26" s="38" t="s">
        <v>51</v>
      </c>
      <c r="E26" s="39" t="s">
        <v>50</v>
      </c>
      <c r="F26" s="39">
        <v>1621.5</v>
      </c>
      <c r="G26" s="32"/>
      <c r="H26" s="16">
        <f>F26*0.2</f>
        <v>324.3</v>
      </c>
    </row>
    <row r="27" spans="2:8" s="40" customFormat="1" ht="23" customHeight="1" x14ac:dyDescent="0.5">
      <c r="B27" s="41">
        <v>44872</v>
      </c>
      <c r="C27" s="39">
        <v>5011102</v>
      </c>
      <c r="D27" s="38" t="s">
        <v>53</v>
      </c>
      <c r="E27" s="39" t="s">
        <v>52</v>
      </c>
      <c r="F27" s="39">
        <v>2565</v>
      </c>
      <c r="G27" s="39"/>
      <c r="H27" s="16">
        <f>F27*0.2</f>
        <v>513</v>
      </c>
    </row>
    <row r="28" spans="2:8" s="40" customFormat="1" ht="23" customHeight="1" x14ac:dyDescent="0.5">
      <c r="B28" s="41">
        <v>44894</v>
      </c>
      <c r="C28" s="39">
        <v>5011116</v>
      </c>
      <c r="D28" s="38" t="s">
        <v>54</v>
      </c>
      <c r="E28" s="39" t="s">
        <v>55</v>
      </c>
      <c r="F28" s="39">
        <v>2373</v>
      </c>
      <c r="G28" s="39"/>
      <c r="H28" s="16">
        <f>F28*0.2</f>
        <v>474.6</v>
      </c>
    </row>
    <row r="29" spans="2:8" s="40" customFormat="1" ht="23" customHeight="1" x14ac:dyDescent="0.5">
      <c r="B29" s="41">
        <v>44900</v>
      </c>
      <c r="C29" s="39">
        <v>5011118</v>
      </c>
      <c r="D29" s="38" t="s">
        <v>57</v>
      </c>
      <c r="E29" s="39" t="s">
        <v>56</v>
      </c>
      <c r="F29" s="39">
        <v>7572</v>
      </c>
      <c r="G29" s="32"/>
      <c r="H29" s="16">
        <f>F29*0.2</f>
        <v>1514.4</v>
      </c>
    </row>
    <row r="30" spans="2:8" s="40" customFormat="1" ht="23" customHeight="1" x14ac:dyDescent="0.5">
      <c r="B30" s="41">
        <v>44903</v>
      </c>
      <c r="C30" s="39">
        <v>5011122</v>
      </c>
      <c r="D30" s="38" t="s">
        <v>59</v>
      </c>
      <c r="E30" s="39" t="s">
        <v>58</v>
      </c>
      <c r="F30" s="39">
        <v>744</v>
      </c>
      <c r="G30" s="32">
        <f t="shared" si="2"/>
        <v>148.80000000000001</v>
      </c>
      <c r="H30" s="39"/>
    </row>
    <row r="31" spans="2:8" s="40" customFormat="1" ht="23" customHeight="1" x14ac:dyDescent="0.5">
      <c r="B31" s="41">
        <v>44907</v>
      </c>
      <c r="C31" s="39">
        <v>5011205</v>
      </c>
      <c r="D31" s="38" t="s">
        <v>61</v>
      </c>
      <c r="E31" s="39" t="s">
        <v>60</v>
      </c>
      <c r="F31" s="39">
        <v>3057</v>
      </c>
      <c r="H31" s="16">
        <f>F31*0.2</f>
        <v>611.4</v>
      </c>
    </row>
    <row r="32" spans="2:8" s="40" customFormat="1" ht="23" customHeight="1" x14ac:dyDescent="0.5">
      <c r="B32" s="41"/>
      <c r="C32" s="39"/>
      <c r="D32" s="38"/>
      <c r="E32" s="39"/>
      <c r="F32" s="39"/>
      <c r="G32" s="32"/>
      <c r="H32" s="39"/>
    </row>
    <row r="33" spans="1:9" s="10" customFormat="1" ht="23" customHeight="1" x14ac:dyDescent="0.55000000000000004">
      <c r="B33" s="13"/>
      <c r="C33" s="14"/>
      <c r="D33" s="14"/>
      <c r="E33" s="14" t="s">
        <v>0</v>
      </c>
      <c r="F33" s="17">
        <f>SUM(F6:F32)</f>
        <v>86053.75</v>
      </c>
      <c r="G33" s="17">
        <f>SUM(G6:G31)</f>
        <v>1484</v>
      </c>
      <c r="H33" s="17">
        <f>SUM(H6:H31)</f>
        <v>15726.749999999998</v>
      </c>
      <c r="I33" s="18"/>
    </row>
    <row r="34" spans="1:9" s="10" customFormat="1" ht="23" customHeight="1" x14ac:dyDescent="0.55000000000000004">
      <c r="B34" s="13"/>
      <c r="C34" s="19"/>
      <c r="D34" s="19"/>
      <c r="E34" s="14" t="s">
        <v>2</v>
      </c>
      <c r="F34" s="17">
        <f>F33*20/100</f>
        <v>17210.75</v>
      </c>
      <c r="G34" s="43">
        <f>+G33*20%</f>
        <v>296.8</v>
      </c>
      <c r="H34" s="17">
        <f>H33*20%</f>
        <v>3145.35</v>
      </c>
      <c r="I34" s="18"/>
    </row>
    <row r="35" spans="1:9" s="10" customFormat="1" ht="23" customHeight="1" x14ac:dyDescent="0.55000000000000004">
      <c r="B35" s="13"/>
      <c r="C35" s="19"/>
      <c r="D35" s="19"/>
      <c r="E35" s="14" t="s">
        <v>1</v>
      </c>
      <c r="F35" s="20">
        <f>F33+F34</f>
        <v>103264.5</v>
      </c>
      <c r="G35" s="21">
        <f>G33+G34</f>
        <v>1780.8</v>
      </c>
      <c r="H35" s="22">
        <f>H33+H34</f>
        <v>18872.099999999999</v>
      </c>
      <c r="I35" s="23"/>
    </row>
    <row r="36" spans="1:9" s="10" customFormat="1" ht="23" customHeight="1" x14ac:dyDescent="0.55000000000000004">
      <c r="B36" s="24"/>
      <c r="C36" s="24"/>
      <c r="D36" s="24"/>
      <c r="E36" s="24"/>
      <c r="F36" s="24"/>
      <c r="G36" s="24"/>
      <c r="H36" s="25"/>
    </row>
    <row r="37" spans="1:9" ht="15.5" x14ac:dyDescent="0.35">
      <c r="B37" s="6"/>
      <c r="C37" s="7"/>
      <c r="D37" s="7"/>
    </row>
    <row r="38" spans="1:9" ht="15.5" x14ac:dyDescent="0.35">
      <c r="B38" s="6"/>
      <c r="C38" s="7"/>
      <c r="D38" s="7"/>
    </row>
    <row r="39" spans="1:9" ht="15.5" x14ac:dyDescent="0.35">
      <c r="B39" s="7"/>
      <c r="C39" s="7"/>
      <c r="D39" s="7"/>
    </row>
    <row r="40" spans="1:9" ht="15.5" x14ac:dyDescent="0.35">
      <c r="B40" s="8"/>
      <c r="C40" s="8"/>
      <c r="D40" s="8"/>
      <c r="G40" s="9"/>
    </row>
    <row r="41" spans="1:9" ht="20" x14ac:dyDescent="0.4">
      <c r="B41" s="1"/>
      <c r="C41" s="1"/>
      <c r="D41" s="1"/>
      <c r="E41" s="1"/>
      <c r="F41" s="1"/>
      <c r="G41" s="1"/>
      <c r="H41" s="3"/>
    </row>
    <row r="42" spans="1:9" ht="20" x14ac:dyDescent="0.4">
      <c r="B42" s="1"/>
      <c r="C42" s="1"/>
      <c r="D42" s="1"/>
      <c r="E42" s="1"/>
      <c r="F42" s="1"/>
      <c r="G42" s="1"/>
      <c r="H42" s="2"/>
    </row>
    <row r="43" spans="1:9" ht="20" x14ac:dyDescent="0.4">
      <c r="B43" s="1"/>
      <c r="C43" s="1"/>
      <c r="D43" s="1"/>
      <c r="E43" s="1"/>
      <c r="F43" s="1"/>
      <c r="G43" s="1"/>
      <c r="H43" s="2"/>
    </row>
    <row r="44" spans="1:9" ht="20" x14ac:dyDescent="0.4">
      <c r="B44" s="1"/>
      <c r="C44" s="1"/>
      <c r="D44" s="1"/>
      <c r="E44" s="8"/>
      <c r="F44" s="1"/>
      <c r="G44" s="1"/>
      <c r="H44" s="3"/>
    </row>
    <row r="47" spans="1:9" x14ac:dyDescent="0.35">
      <c r="A47" s="5"/>
      <c r="B47" s="5"/>
      <c r="C47" s="5"/>
      <c r="D47" s="5"/>
      <c r="E47" s="5"/>
      <c r="F47" s="5"/>
    </row>
  </sheetData>
  <mergeCells count="2">
    <mergeCell ref="B1:I1"/>
    <mergeCell ref="B3:I3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cpare</cp:lastModifiedBy>
  <cp:lastPrinted>2022-12-20T08:55:03Z</cp:lastPrinted>
  <dcterms:created xsi:type="dcterms:W3CDTF">2008-12-15T10:39:24Z</dcterms:created>
  <dcterms:modified xsi:type="dcterms:W3CDTF">2022-12-20T08:55:06Z</dcterms:modified>
</cp:coreProperties>
</file>