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ABS 2023\"/>
    </mc:Choice>
  </mc:AlternateContent>
  <xr:revisionPtr revIDLastSave="0" documentId="13_ncr:1_{DCFC9575-E1EF-42F1-B260-85C639A497C1}" xr6:coauthVersionLast="47" xr6:coauthVersionMax="47" xr10:uidLastSave="{00000000-0000-0000-0000-000000000000}"/>
  <bookViews>
    <workbookView xWindow="-110" yWindow="-110" windowWidth="25820" windowHeight="14020" xr2:uid="{0EBE7138-2E5D-4107-A516-4A4DA45E7322}"/>
  </bookViews>
  <sheets>
    <sheet name="allocation ABS Domaine" sheetId="1" r:id="rId1"/>
    <sheet name="allocation ABS marque AF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4" i="2"/>
  <c r="H5" i="2"/>
  <c r="H6" i="2"/>
  <c r="H7" i="2"/>
  <c r="H8" i="2"/>
  <c r="H9" i="2"/>
  <c r="H10" i="2"/>
  <c r="H11" i="2"/>
  <c r="H12" i="2"/>
  <c r="H3" i="2"/>
  <c r="H18" i="1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H4" i="1"/>
  <c r="H3" i="1"/>
  <c r="F12" i="2"/>
  <c r="I12" i="2" s="1"/>
  <c r="D11" i="2"/>
  <c r="F11" i="2" s="1"/>
  <c r="I11" i="2" s="1"/>
  <c r="D12" i="2"/>
  <c r="G13" i="2"/>
  <c r="C10" i="2"/>
  <c r="I10" i="2" s="1"/>
  <c r="C9" i="2"/>
  <c r="F9" i="2" s="1"/>
  <c r="C8" i="2"/>
  <c r="I8" i="2" s="1"/>
  <c r="C7" i="2"/>
  <c r="F7" i="2" s="1"/>
  <c r="C6" i="2"/>
  <c r="F6" i="2" s="1"/>
  <c r="C5" i="2"/>
  <c r="I5" i="2" s="1"/>
  <c r="C4" i="2"/>
  <c r="I4" i="2" s="1"/>
  <c r="C3" i="2"/>
  <c r="I3" i="2" s="1"/>
  <c r="G18" i="1"/>
  <c r="I17" i="1"/>
  <c r="I4" i="1"/>
  <c r="I5" i="1"/>
  <c r="I6" i="1"/>
  <c r="I10" i="1"/>
  <c r="I11" i="1"/>
  <c r="I12" i="1"/>
  <c r="I13" i="1"/>
  <c r="I14" i="1"/>
  <c r="I3" i="1"/>
  <c r="F4" i="1"/>
  <c r="F5" i="1"/>
  <c r="F6" i="1"/>
  <c r="F7" i="1"/>
  <c r="F9" i="1"/>
  <c r="F10" i="1"/>
  <c r="F11" i="1"/>
  <c r="F12" i="1"/>
  <c r="F13" i="1"/>
  <c r="F14" i="1"/>
  <c r="F15" i="1"/>
  <c r="F3" i="1"/>
  <c r="C4" i="1"/>
  <c r="C5" i="1"/>
  <c r="C6" i="1"/>
  <c r="C7" i="1"/>
  <c r="I7" i="1" s="1"/>
  <c r="C8" i="1"/>
  <c r="F8" i="1" s="1"/>
  <c r="C9" i="1"/>
  <c r="I9" i="1" s="1"/>
  <c r="C10" i="1"/>
  <c r="C11" i="1"/>
  <c r="C12" i="1"/>
  <c r="C13" i="1"/>
  <c r="C14" i="1"/>
  <c r="C15" i="1"/>
  <c r="I15" i="1" s="1"/>
  <c r="C16" i="1"/>
  <c r="F16" i="1" s="1"/>
  <c r="D17" i="1"/>
  <c r="F17" i="1" s="1"/>
  <c r="C3" i="1"/>
  <c r="I16" i="1" l="1"/>
  <c r="I8" i="1"/>
  <c r="I18" i="1" s="1"/>
  <c r="F10" i="2"/>
  <c r="I9" i="2"/>
  <c r="I6" i="2"/>
  <c r="F5" i="2"/>
  <c r="I7" i="2"/>
  <c r="F8" i="2"/>
  <c r="F3" i="2"/>
  <c r="F4" i="2"/>
  <c r="I13" i="2" l="1"/>
</calcChain>
</file>

<file path=xl/sharedStrings.xml><?xml version="1.0" encoding="utf-8"?>
<sst xmlns="http://schemas.openxmlformats.org/spreadsheetml/2006/main" count="45" uniqueCount="34">
  <si>
    <t>NOM DU VIN</t>
  </si>
  <si>
    <t>prix HT BT - 7%</t>
  </si>
  <si>
    <t>Nbre unité /CT</t>
  </si>
  <si>
    <t>prix à la caisse tarif ABS</t>
  </si>
  <si>
    <t>Domaine AF GROS</t>
  </si>
  <si>
    <t>MOULIN A VENT</t>
  </si>
  <si>
    <t>BOURGOGNE PINOT NOIR</t>
  </si>
  <si>
    <t>BOURGOGNE HAUTES CÔTES DE NUITS RGE</t>
  </si>
  <si>
    <t>BOURGOGNE HAUTES CÔTES DE NUITS BL</t>
  </si>
  <si>
    <t>SAVIGNY LES BEAUNE 1ER CRU CLOS DES GUETTES</t>
  </si>
  <si>
    <t>BEAUNE 1ER CRU LES BOUCHEROTTES</t>
  </si>
  <si>
    <t>BEAUNE 1ER CRU LES MONTREVENOTS</t>
  </si>
  <si>
    <t>CHAMBOLLE MUSIGNY</t>
  </si>
  <si>
    <t>VOSNE ROMANEE AUX REAS</t>
  </si>
  <si>
    <t>VOSNE ROMANEE LES CHALANDINS</t>
  </si>
  <si>
    <t>POMMARD 1ER CRU LES ARVELETS</t>
  </si>
  <si>
    <t>POMMARD 1ER CRU LES PEZZEROLLES</t>
  </si>
  <si>
    <t>ECHEZEAUX GRAND CRU</t>
  </si>
  <si>
    <t>prix HT MG -7%</t>
  </si>
  <si>
    <t xml:space="preserve">RICHEBOURG GRAND CRU </t>
  </si>
  <si>
    <t>TOTAL</t>
  </si>
  <si>
    <t>Quantité CT</t>
  </si>
  <si>
    <t xml:space="preserve">Marque AF </t>
  </si>
  <si>
    <t>LADOIX</t>
  </si>
  <si>
    <t>CÔTE DE NUITS VILLAGES</t>
  </si>
  <si>
    <t>GEVREY CHAMBERTIN</t>
  </si>
  <si>
    <t>GEVREY CHAMBERTIN 1ER CRU COMBE AU MOINE</t>
  </si>
  <si>
    <t>CHAMBOLLE MUSIGNY 1ER CRU AUX ECHANGES</t>
  </si>
  <si>
    <t>VOSNE ROMANEE 1ER CRU LES SUCHOTS</t>
  </si>
  <si>
    <t>CLOS VOUGEOT</t>
  </si>
  <si>
    <t>CHARMES CHAMBERTIN GRAND CRU</t>
  </si>
  <si>
    <t>POMMARD 1ER CRU LA CHANIERE</t>
  </si>
  <si>
    <t>prix HT BT/MG</t>
  </si>
  <si>
    <t>nbre de 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</si>
</sst>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C34E-FC7C-4891-9E6E-03C51422F77C}">
  <dimension ref="A1:I20"/>
  <sheetViews>
    <sheetView tabSelected="1" topLeftCell="A3" workbookViewId="0">
      <selection activeCell="I19" sqref="I19"/>
    </sheetView>
  </sheetViews>
  <sheetFormatPr baseColWidth="10" defaultColWidth="23.453125" defaultRowHeight="28" customHeight="1" x14ac:dyDescent="0.35"/>
  <cols>
    <col min="1" max="5" width="23.453125" style="1"/>
    <col min="6" max="6" width="28.54296875" style="1" customWidth="1"/>
    <col min="7" max="16384" width="23.453125" style="1"/>
  </cols>
  <sheetData>
    <row r="1" spans="1:9" ht="28" customHeight="1" x14ac:dyDescent="0.35">
      <c r="A1" s="12" t="s">
        <v>4</v>
      </c>
      <c r="B1" s="12"/>
      <c r="C1" s="12"/>
      <c r="D1" s="12"/>
      <c r="E1" s="12"/>
      <c r="F1" s="12"/>
    </row>
    <row r="2" spans="1:9" ht="28" customHeight="1" x14ac:dyDescent="0.35">
      <c r="A2" s="2" t="s">
        <v>0</v>
      </c>
      <c r="B2" s="2" t="s">
        <v>32</v>
      </c>
      <c r="C2" s="2" t="s">
        <v>1</v>
      </c>
      <c r="D2" s="1" t="s">
        <v>18</v>
      </c>
      <c r="E2" s="2" t="s">
        <v>2</v>
      </c>
      <c r="F2" s="3" t="s">
        <v>3</v>
      </c>
      <c r="G2" s="2" t="s">
        <v>21</v>
      </c>
      <c r="H2" s="2" t="s">
        <v>33</v>
      </c>
      <c r="I2" s="2" t="s">
        <v>20</v>
      </c>
    </row>
    <row r="3" spans="1:9" s="7" customFormat="1" ht="28" customHeight="1" x14ac:dyDescent="0.35">
      <c r="A3" s="8" t="s">
        <v>5</v>
      </c>
      <c r="B3" s="8">
        <v>14.8</v>
      </c>
      <c r="C3" s="8">
        <f>-B3*7%+B3</f>
        <v>13.764000000000001</v>
      </c>
      <c r="D3" s="8"/>
      <c r="E3" s="8">
        <v>6</v>
      </c>
      <c r="F3" s="8">
        <f>C3*E3</f>
        <v>82.584000000000003</v>
      </c>
      <c r="G3" s="8">
        <v>42</v>
      </c>
      <c r="H3" s="8">
        <f>G3*E3</f>
        <v>252</v>
      </c>
      <c r="I3" s="8">
        <f>C3*E3*G3</f>
        <v>3468.5280000000002</v>
      </c>
    </row>
    <row r="4" spans="1:9" s="7" customFormat="1" ht="28" customHeight="1" x14ac:dyDescent="0.35">
      <c r="A4" s="6" t="s">
        <v>6</v>
      </c>
      <c r="B4" s="6">
        <v>15.8</v>
      </c>
      <c r="C4" s="6">
        <f t="shared" ref="C4:C16" si="0">-B4*7%+B4</f>
        <v>14.694000000000001</v>
      </c>
      <c r="D4" s="6"/>
      <c r="E4" s="6">
        <v>6</v>
      </c>
      <c r="F4" s="6">
        <f t="shared" ref="F4:F16" si="1">C4*E4</f>
        <v>88.164000000000001</v>
      </c>
      <c r="G4" s="6">
        <v>8</v>
      </c>
      <c r="H4" s="11">
        <f>G4*E4</f>
        <v>48</v>
      </c>
      <c r="I4" s="6">
        <f t="shared" ref="I4:I16" si="2">C4*E4*G4</f>
        <v>705.31200000000001</v>
      </c>
    </row>
    <row r="5" spans="1:9" s="7" customFormat="1" ht="28" customHeight="1" x14ac:dyDescent="0.35">
      <c r="A5" s="8" t="s">
        <v>7</v>
      </c>
      <c r="B5" s="8">
        <v>16.5</v>
      </c>
      <c r="C5" s="8">
        <f t="shared" si="0"/>
        <v>15.345000000000001</v>
      </c>
      <c r="D5" s="8"/>
      <c r="E5" s="8">
        <v>6</v>
      </c>
      <c r="F5" s="8">
        <f t="shared" si="1"/>
        <v>92.070000000000007</v>
      </c>
      <c r="G5" s="8">
        <v>6</v>
      </c>
      <c r="H5" s="8">
        <f>G5*E5</f>
        <v>36</v>
      </c>
      <c r="I5" s="8">
        <f t="shared" si="2"/>
        <v>552.42000000000007</v>
      </c>
    </row>
    <row r="6" spans="1:9" s="7" customFormat="1" ht="28" customHeight="1" x14ac:dyDescent="0.35">
      <c r="A6" s="6" t="s">
        <v>8</v>
      </c>
      <c r="B6" s="6">
        <v>17</v>
      </c>
      <c r="C6" s="6">
        <f t="shared" si="0"/>
        <v>15.81</v>
      </c>
      <c r="D6" s="6"/>
      <c r="E6" s="6">
        <v>6</v>
      </c>
      <c r="F6" s="6">
        <f t="shared" si="1"/>
        <v>94.86</v>
      </c>
      <c r="G6" s="6">
        <v>5</v>
      </c>
      <c r="H6" s="11">
        <f t="shared" ref="H6:H17" si="3">G6*E6</f>
        <v>30</v>
      </c>
      <c r="I6" s="6">
        <f t="shared" si="2"/>
        <v>474.3</v>
      </c>
    </row>
    <row r="7" spans="1:9" s="7" customFormat="1" ht="28" customHeight="1" x14ac:dyDescent="0.35">
      <c r="A7" s="8" t="s">
        <v>9</v>
      </c>
      <c r="B7" s="8">
        <v>37</v>
      </c>
      <c r="C7" s="8">
        <f t="shared" si="0"/>
        <v>34.409999999999997</v>
      </c>
      <c r="D7" s="8"/>
      <c r="E7" s="8">
        <v>6</v>
      </c>
      <c r="F7" s="8">
        <f t="shared" si="1"/>
        <v>206.45999999999998</v>
      </c>
      <c r="G7" s="8">
        <v>5</v>
      </c>
      <c r="H7" s="8">
        <f t="shared" si="3"/>
        <v>30</v>
      </c>
      <c r="I7" s="8">
        <f t="shared" si="2"/>
        <v>1032.3</v>
      </c>
    </row>
    <row r="8" spans="1:9" s="7" customFormat="1" ht="28" customHeight="1" x14ac:dyDescent="0.35">
      <c r="A8" s="6" t="s">
        <v>10</v>
      </c>
      <c r="B8" s="6">
        <v>39</v>
      </c>
      <c r="C8" s="6">
        <f t="shared" si="0"/>
        <v>36.269999999999996</v>
      </c>
      <c r="D8" s="6"/>
      <c r="E8" s="6">
        <v>6</v>
      </c>
      <c r="F8" s="6">
        <f t="shared" si="1"/>
        <v>217.61999999999998</v>
      </c>
      <c r="G8" s="6">
        <v>6</v>
      </c>
      <c r="H8" s="11">
        <f t="shared" si="3"/>
        <v>36</v>
      </c>
      <c r="I8" s="6">
        <f t="shared" si="2"/>
        <v>1305.7199999999998</v>
      </c>
    </row>
    <row r="9" spans="1:9" s="7" customFormat="1" ht="28" customHeight="1" x14ac:dyDescent="0.35">
      <c r="A9" s="8" t="s">
        <v>11</v>
      </c>
      <c r="B9" s="8">
        <v>47</v>
      </c>
      <c r="C9" s="8">
        <f t="shared" si="0"/>
        <v>43.71</v>
      </c>
      <c r="D9" s="8"/>
      <c r="E9" s="8">
        <v>6</v>
      </c>
      <c r="F9" s="8">
        <f t="shared" si="1"/>
        <v>262.26</v>
      </c>
      <c r="G9" s="8">
        <v>6</v>
      </c>
      <c r="H9" s="8">
        <f t="shared" si="3"/>
        <v>36</v>
      </c>
      <c r="I9" s="8">
        <f t="shared" si="2"/>
        <v>1573.56</v>
      </c>
    </row>
    <row r="10" spans="1:9" s="7" customFormat="1" ht="28" customHeight="1" x14ac:dyDescent="0.35">
      <c r="A10" s="6" t="s">
        <v>12</v>
      </c>
      <c r="B10" s="6">
        <v>55</v>
      </c>
      <c r="C10" s="6">
        <f t="shared" si="0"/>
        <v>51.15</v>
      </c>
      <c r="D10" s="6"/>
      <c r="E10" s="6">
        <v>6</v>
      </c>
      <c r="F10" s="6">
        <f t="shared" si="1"/>
        <v>306.89999999999998</v>
      </c>
      <c r="G10" s="6">
        <v>2</v>
      </c>
      <c r="H10" s="11">
        <f t="shared" si="3"/>
        <v>12</v>
      </c>
      <c r="I10" s="6">
        <f t="shared" si="2"/>
        <v>613.79999999999995</v>
      </c>
    </row>
    <row r="11" spans="1:9" s="7" customFormat="1" ht="28" customHeight="1" x14ac:dyDescent="0.35">
      <c r="A11" s="8" t="s">
        <v>13</v>
      </c>
      <c r="B11" s="8">
        <v>55</v>
      </c>
      <c r="C11" s="8">
        <f t="shared" si="0"/>
        <v>51.15</v>
      </c>
      <c r="D11" s="8"/>
      <c r="E11" s="8">
        <v>6</v>
      </c>
      <c r="F11" s="8">
        <f t="shared" si="1"/>
        <v>306.89999999999998</v>
      </c>
      <c r="G11" s="8">
        <v>14</v>
      </c>
      <c r="H11" s="8">
        <f t="shared" si="3"/>
        <v>84</v>
      </c>
      <c r="I11" s="8">
        <f t="shared" si="2"/>
        <v>4296.5999999999995</v>
      </c>
    </row>
    <row r="12" spans="1:9" s="7" customFormat="1" ht="28" customHeight="1" x14ac:dyDescent="0.35">
      <c r="A12" s="6" t="s">
        <v>14</v>
      </c>
      <c r="B12" s="6">
        <v>55</v>
      </c>
      <c r="C12" s="6">
        <f t="shared" si="0"/>
        <v>51.15</v>
      </c>
      <c r="D12" s="6"/>
      <c r="E12" s="6">
        <v>6</v>
      </c>
      <c r="F12" s="6">
        <f t="shared" si="1"/>
        <v>306.89999999999998</v>
      </c>
      <c r="G12" s="6">
        <v>5</v>
      </c>
      <c r="H12" s="11">
        <f t="shared" si="3"/>
        <v>30</v>
      </c>
      <c r="I12" s="6">
        <f t="shared" si="2"/>
        <v>1534.5</v>
      </c>
    </row>
    <row r="13" spans="1:9" s="7" customFormat="1" ht="28" customHeight="1" x14ac:dyDescent="0.35">
      <c r="A13" s="8" t="s">
        <v>15</v>
      </c>
      <c r="B13" s="8">
        <v>71</v>
      </c>
      <c r="C13" s="8">
        <f t="shared" si="0"/>
        <v>66.03</v>
      </c>
      <c r="D13" s="8"/>
      <c r="E13" s="8">
        <v>6</v>
      </c>
      <c r="F13" s="8">
        <f t="shared" si="1"/>
        <v>396.18</v>
      </c>
      <c r="G13" s="8">
        <v>5</v>
      </c>
      <c r="H13" s="8">
        <f t="shared" si="3"/>
        <v>30</v>
      </c>
      <c r="I13" s="8">
        <f t="shared" si="2"/>
        <v>1980.9</v>
      </c>
    </row>
    <row r="14" spans="1:9" s="7" customFormat="1" ht="28" customHeight="1" x14ac:dyDescent="0.35">
      <c r="A14" s="6" t="s">
        <v>16</v>
      </c>
      <c r="B14" s="6">
        <v>71</v>
      </c>
      <c r="C14" s="6">
        <f t="shared" si="0"/>
        <v>66.03</v>
      </c>
      <c r="D14" s="6"/>
      <c r="E14" s="6">
        <v>6</v>
      </c>
      <c r="F14" s="6">
        <f t="shared" si="1"/>
        <v>396.18</v>
      </c>
      <c r="G14" s="6">
        <v>2</v>
      </c>
      <c r="H14" s="11">
        <f t="shared" si="3"/>
        <v>12</v>
      </c>
      <c r="I14" s="6">
        <f t="shared" si="2"/>
        <v>792.36</v>
      </c>
    </row>
    <row r="15" spans="1:9" s="7" customFormat="1" ht="28" customHeight="1" x14ac:dyDescent="0.35">
      <c r="A15" s="8" t="s">
        <v>17</v>
      </c>
      <c r="B15" s="8">
        <v>234</v>
      </c>
      <c r="C15" s="8">
        <f t="shared" si="0"/>
        <v>217.62</v>
      </c>
      <c r="D15" s="8"/>
      <c r="E15" s="8">
        <v>3</v>
      </c>
      <c r="F15" s="8">
        <f t="shared" si="1"/>
        <v>652.86</v>
      </c>
      <c r="G15" s="8">
        <v>3</v>
      </c>
      <c r="H15" s="8">
        <f t="shared" si="3"/>
        <v>9</v>
      </c>
      <c r="I15" s="8">
        <f t="shared" si="2"/>
        <v>1958.58</v>
      </c>
    </row>
    <row r="16" spans="1:9" s="7" customFormat="1" ht="28" customHeight="1" x14ac:dyDescent="0.35">
      <c r="A16" s="6" t="s">
        <v>19</v>
      </c>
      <c r="B16" s="6">
        <v>526</v>
      </c>
      <c r="C16" s="6">
        <f t="shared" si="0"/>
        <v>489.18</v>
      </c>
      <c r="D16" s="6"/>
      <c r="E16" s="6">
        <v>3</v>
      </c>
      <c r="F16" s="6">
        <f t="shared" si="1"/>
        <v>1467.54</v>
      </c>
      <c r="G16" s="6">
        <v>11</v>
      </c>
      <c r="H16" s="11">
        <f t="shared" si="3"/>
        <v>33</v>
      </c>
      <c r="I16" s="6">
        <f t="shared" si="2"/>
        <v>16142.939999999999</v>
      </c>
    </row>
    <row r="17" spans="1:9" s="5" customFormat="1" ht="28" customHeight="1" x14ac:dyDescent="0.35">
      <c r="A17" s="9" t="s">
        <v>19</v>
      </c>
      <c r="B17" s="9">
        <v>1072</v>
      </c>
      <c r="C17" s="10"/>
      <c r="D17" s="8">
        <f>-B17*7%+B17</f>
        <v>996.96</v>
      </c>
      <c r="E17" s="9">
        <v>3</v>
      </c>
      <c r="F17" s="9">
        <f>D17*E17</f>
        <v>2990.88</v>
      </c>
      <c r="G17" s="9">
        <v>2</v>
      </c>
      <c r="H17" s="8">
        <f t="shared" si="3"/>
        <v>6</v>
      </c>
      <c r="I17" s="8">
        <f>G17*E17*D17</f>
        <v>5981.76</v>
      </c>
    </row>
    <row r="18" spans="1:9" s="5" customFormat="1" ht="28" customHeight="1" x14ac:dyDescent="0.35">
      <c r="A18" s="4"/>
      <c r="B18" s="4"/>
      <c r="C18" s="4"/>
      <c r="D18" s="4"/>
      <c r="E18" s="4"/>
      <c r="F18" s="4"/>
      <c r="G18" s="4">
        <f>SUM(G3:G17)</f>
        <v>122</v>
      </c>
      <c r="H18" s="4">
        <f>SUM(H3:H17)</f>
        <v>684</v>
      </c>
      <c r="I18" s="4">
        <f>SUM(I3:I17)</f>
        <v>42413.579999999994</v>
      </c>
    </row>
    <row r="19" spans="1:9" s="5" customFormat="1" ht="28" customHeight="1" x14ac:dyDescent="0.35"/>
    <row r="20" spans="1:9" s="5" customFormat="1" ht="28" customHeight="1" x14ac:dyDescent="0.35"/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E244-C216-490E-9C15-29F12EE71797}">
  <dimension ref="A1:I23"/>
  <sheetViews>
    <sheetView topLeftCell="A2" workbookViewId="0">
      <selection activeCell="H15" sqref="H15"/>
    </sheetView>
  </sheetViews>
  <sheetFormatPr baseColWidth="10" defaultColWidth="23.453125" defaultRowHeight="23.5" x14ac:dyDescent="0.35"/>
  <cols>
    <col min="1" max="5" width="23.453125" style="1"/>
    <col min="6" max="6" width="28.54296875" style="1" customWidth="1"/>
    <col min="7" max="16384" width="23.453125" style="1"/>
  </cols>
  <sheetData>
    <row r="1" spans="1:9" ht="28" customHeight="1" x14ac:dyDescent="0.35">
      <c r="A1" s="12" t="s">
        <v>22</v>
      </c>
      <c r="B1" s="12"/>
      <c r="C1" s="12"/>
      <c r="D1" s="12"/>
      <c r="E1" s="12"/>
      <c r="F1" s="12"/>
    </row>
    <row r="2" spans="1:9" ht="28" customHeight="1" x14ac:dyDescent="0.35">
      <c r="A2" s="2" t="s">
        <v>0</v>
      </c>
      <c r="B2" s="2" t="s">
        <v>32</v>
      </c>
      <c r="C2" s="2" t="s">
        <v>1</v>
      </c>
      <c r="D2" s="1" t="s">
        <v>18</v>
      </c>
      <c r="E2" s="2" t="s">
        <v>2</v>
      </c>
      <c r="F2" s="3" t="s">
        <v>3</v>
      </c>
      <c r="G2" s="2" t="s">
        <v>21</v>
      </c>
      <c r="H2" s="2" t="s">
        <v>33</v>
      </c>
      <c r="I2" s="2" t="s">
        <v>20</v>
      </c>
    </row>
    <row r="3" spans="1:9" s="7" customFormat="1" ht="28" customHeight="1" x14ac:dyDescent="0.35">
      <c r="A3" s="8" t="s">
        <v>23</v>
      </c>
      <c r="B3" s="8">
        <v>24.5</v>
      </c>
      <c r="C3" s="8">
        <f>-B3*7%+B3</f>
        <v>22.785</v>
      </c>
      <c r="D3" s="8"/>
      <c r="E3" s="8">
        <v>6</v>
      </c>
      <c r="F3" s="8">
        <f>C3*E3</f>
        <v>136.71</v>
      </c>
      <c r="G3" s="8">
        <v>16</v>
      </c>
      <c r="H3" s="8">
        <f>G3*E3</f>
        <v>96</v>
      </c>
      <c r="I3" s="8">
        <f>C3*E3*G3</f>
        <v>2187.36</v>
      </c>
    </row>
    <row r="4" spans="1:9" s="7" customFormat="1" ht="28" customHeight="1" x14ac:dyDescent="0.35">
      <c r="A4" s="6" t="s">
        <v>24</v>
      </c>
      <c r="B4" s="6">
        <v>31</v>
      </c>
      <c r="C4" s="6">
        <f t="shared" ref="C4:C10" si="0">-B4*7%+B4</f>
        <v>28.83</v>
      </c>
      <c r="D4" s="6"/>
      <c r="E4" s="11">
        <v>6</v>
      </c>
      <c r="F4" s="6">
        <f t="shared" ref="F4:F10" si="1">C4*E4</f>
        <v>172.98</v>
      </c>
      <c r="G4" s="6">
        <v>4</v>
      </c>
      <c r="H4" s="11">
        <f t="shared" ref="H4:H12" si="2">G4*E4</f>
        <v>24</v>
      </c>
      <c r="I4" s="6">
        <f t="shared" ref="I4:I10" si="3">C4*E4*G4</f>
        <v>691.92</v>
      </c>
    </row>
    <row r="5" spans="1:9" s="7" customFormat="1" ht="28" customHeight="1" x14ac:dyDescent="0.35">
      <c r="A5" s="8" t="s">
        <v>25</v>
      </c>
      <c r="B5" s="8">
        <v>53</v>
      </c>
      <c r="C5" s="8">
        <f t="shared" si="0"/>
        <v>49.29</v>
      </c>
      <c r="D5" s="8"/>
      <c r="E5" s="8">
        <v>6</v>
      </c>
      <c r="F5" s="8">
        <f t="shared" si="1"/>
        <v>295.74</v>
      </c>
      <c r="G5" s="8">
        <v>12</v>
      </c>
      <c r="H5" s="8">
        <f t="shared" si="2"/>
        <v>72</v>
      </c>
      <c r="I5" s="8">
        <f t="shared" si="3"/>
        <v>3548.88</v>
      </c>
    </row>
    <row r="6" spans="1:9" s="7" customFormat="1" ht="28" customHeight="1" x14ac:dyDescent="0.35">
      <c r="A6" s="6" t="s">
        <v>26</v>
      </c>
      <c r="B6" s="6">
        <v>90</v>
      </c>
      <c r="C6" s="6">
        <f t="shared" si="0"/>
        <v>83.7</v>
      </c>
      <c r="D6" s="6"/>
      <c r="E6" s="11">
        <v>6</v>
      </c>
      <c r="F6" s="6">
        <f t="shared" si="1"/>
        <v>502.20000000000005</v>
      </c>
      <c r="G6" s="6">
        <v>4</v>
      </c>
      <c r="H6" s="11">
        <f t="shared" si="2"/>
        <v>24</v>
      </c>
      <c r="I6" s="6">
        <f t="shared" si="3"/>
        <v>2008.8000000000002</v>
      </c>
    </row>
    <row r="7" spans="1:9" s="7" customFormat="1" ht="28" customHeight="1" x14ac:dyDescent="0.35">
      <c r="A7" s="8" t="s">
        <v>27</v>
      </c>
      <c r="B7" s="8">
        <v>127</v>
      </c>
      <c r="C7" s="8">
        <f t="shared" si="0"/>
        <v>118.11</v>
      </c>
      <c r="D7" s="8"/>
      <c r="E7" s="8">
        <v>6</v>
      </c>
      <c r="F7" s="8">
        <f t="shared" si="1"/>
        <v>708.66</v>
      </c>
      <c r="G7" s="8">
        <v>5</v>
      </c>
      <c r="H7" s="8">
        <f t="shared" si="2"/>
        <v>30</v>
      </c>
      <c r="I7" s="8">
        <f t="shared" si="3"/>
        <v>3543.2999999999997</v>
      </c>
    </row>
    <row r="8" spans="1:9" s="7" customFormat="1" ht="28" customHeight="1" x14ac:dyDescent="0.35">
      <c r="A8" s="6" t="s">
        <v>28</v>
      </c>
      <c r="B8" s="6">
        <v>130</v>
      </c>
      <c r="C8" s="6">
        <f t="shared" si="0"/>
        <v>120.9</v>
      </c>
      <c r="D8" s="6"/>
      <c r="E8" s="11">
        <v>6</v>
      </c>
      <c r="F8" s="6">
        <f t="shared" si="1"/>
        <v>725.40000000000009</v>
      </c>
      <c r="G8" s="6">
        <v>6</v>
      </c>
      <c r="H8" s="11">
        <f t="shared" si="2"/>
        <v>36</v>
      </c>
      <c r="I8" s="6">
        <f t="shared" si="3"/>
        <v>4352.4000000000005</v>
      </c>
    </row>
    <row r="9" spans="1:9" s="7" customFormat="1" ht="28" customHeight="1" x14ac:dyDescent="0.35">
      <c r="A9" s="8" t="s">
        <v>29</v>
      </c>
      <c r="B9" s="8">
        <v>227</v>
      </c>
      <c r="C9" s="8">
        <f t="shared" si="0"/>
        <v>211.10999999999999</v>
      </c>
      <c r="D9" s="8"/>
      <c r="E9" s="8">
        <v>6</v>
      </c>
      <c r="F9" s="8">
        <f t="shared" si="1"/>
        <v>1266.6599999999999</v>
      </c>
      <c r="G9" s="8">
        <v>5</v>
      </c>
      <c r="H9" s="8">
        <f t="shared" si="2"/>
        <v>30</v>
      </c>
      <c r="I9" s="8">
        <f t="shared" si="3"/>
        <v>6333.2999999999993</v>
      </c>
    </row>
    <row r="10" spans="1:9" s="7" customFormat="1" ht="28" customHeight="1" x14ac:dyDescent="0.35">
      <c r="A10" s="6" t="s">
        <v>30</v>
      </c>
      <c r="B10" s="6">
        <v>274</v>
      </c>
      <c r="C10" s="6">
        <f t="shared" si="0"/>
        <v>254.82</v>
      </c>
      <c r="D10" s="6"/>
      <c r="E10" s="11">
        <v>6</v>
      </c>
      <c r="F10" s="6">
        <f t="shared" si="1"/>
        <v>1528.92</v>
      </c>
      <c r="G10" s="6">
        <v>6</v>
      </c>
      <c r="H10" s="11">
        <f t="shared" si="2"/>
        <v>36</v>
      </c>
      <c r="I10" s="6">
        <f t="shared" si="3"/>
        <v>9173.52</v>
      </c>
    </row>
    <row r="11" spans="1:9" s="7" customFormat="1" ht="28" customHeight="1" x14ac:dyDescent="0.35">
      <c r="A11" s="8" t="s">
        <v>31</v>
      </c>
      <c r="B11" s="8">
        <v>155</v>
      </c>
      <c r="C11" s="8"/>
      <c r="D11" s="8">
        <f>-B11*7%+B11</f>
        <v>144.15</v>
      </c>
      <c r="E11" s="8">
        <v>3</v>
      </c>
      <c r="F11" s="8">
        <f>E11*D11</f>
        <v>432.45000000000005</v>
      </c>
      <c r="G11" s="8">
        <v>4</v>
      </c>
      <c r="H11" s="8">
        <f t="shared" si="2"/>
        <v>12</v>
      </c>
      <c r="I11" s="8">
        <f>G11*F11</f>
        <v>1729.8000000000002</v>
      </c>
    </row>
    <row r="12" spans="1:9" s="7" customFormat="1" ht="28" customHeight="1" x14ac:dyDescent="0.35">
      <c r="A12" s="6" t="s">
        <v>25</v>
      </c>
      <c r="B12" s="6">
        <v>156</v>
      </c>
      <c r="C12" s="6"/>
      <c r="D12" s="11">
        <f>-B12*7%+B12</f>
        <v>145.07999999999998</v>
      </c>
      <c r="E12" s="6">
        <v>3</v>
      </c>
      <c r="F12" s="11">
        <f>E12*D12</f>
        <v>435.23999999999995</v>
      </c>
      <c r="G12" s="6">
        <v>4</v>
      </c>
      <c r="H12" s="11">
        <f t="shared" si="2"/>
        <v>12</v>
      </c>
      <c r="I12" s="11">
        <f>G12*F12</f>
        <v>1740.9599999999998</v>
      </c>
    </row>
    <row r="13" spans="1:9" s="5" customFormat="1" ht="28" customHeight="1" x14ac:dyDescent="0.35">
      <c r="A13" s="4"/>
      <c r="B13" s="4"/>
      <c r="C13" s="4"/>
      <c r="D13" s="4"/>
      <c r="E13" s="4"/>
      <c r="F13" s="4"/>
      <c r="G13" s="4">
        <f>SUM(G3:G12)</f>
        <v>66</v>
      </c>
      <c r="H13" s="4">
        <f>SUM(H3:H12)</f>
        <v>372</v>
      </c>
      <c r="I13" s="4">
        <f>SUM(I3:I12)</f>
        <v>35310.239999999998</v>
      </c>
    </row>
    <row r="14" spans="1:9" s="5" customFormat="1" ht="28" customHeight="1" x14ac:dyDescent="0.35"/>
    <row r="15" spans="1:9" s="5" customFormat="1" ht="28" customHeight="1" x14ac:dyDescent="0.35"/>
    <row r="16" spans="1:9" ht="28" customHeight="1" x14ac:dyDescent="0.35"/>
    <row r="17" ht="28" customHeight="1" x14ac:dyDescent="0.35"/>
    <row r="18" ht="28" customHeight="1" x14ac:dyDescent="0.35"/>
    <row r="19" ht="28" customHeight="1" x14ac:dyDescent="0.35"/>
    <row r="20" ht="28" customHeight="1" x14ac:dyDescent="0.35"/>
    <row r="21" ht="28" customHeight="1" x14ac:dyDescent="0.35"/>
    <row r="22" ht="28" customHeight="1" x14ac:dyDescent="0.35"/>
    <row r="23" ht="28" customHeight="1" x14ac:dyDescent="0.35"/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allocation ABS Domaine</vt:lpstr>
      <vt:lpstr>allocation ABS marque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cpare</cp:lastModifiedBy>
  <dcterms:created xsi:type="dcterms:W3CDTF">2023-03-10T10:05:40Z</dcterms:created>
  <dcterms:modified xsi:type="dcterms:W3CDTF">2023-03-23T14:33:43Z</dcterms:modified>
</cp:coreProperties>
</file>