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13_ncr:1_{26F3C46F-6DD4-4D07-B81F-33D99E1CE32A}" xr6:coauthVersionLast="47" xr6:coauthVersionMax="47" xr10:uidLastSave="{00000000-0000-0000-0000-000000000000}"/>
  <bookViews>
    <workbookView xWindow="-110" yWindow="-110" windowWidth="38620" windowHeight="21100" xr2:uid="{23A5C68E-B3A6-421D-A1D6-DDCADE907B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5" i="1"/>
  <c r="C45" i="1"/>
  <c r="D45" i="1"/>
  <c r="E45" i="1"/>
  <c r="B45" i="1"/>
  <c r="G29" i="1"/>
  <c r="C30" i="1"/>
  <c r="D22" i="1"/>
  <c r="D21" i="1"/>
  <c r="C22" i="1"/>
  <c r="E21" i="1"/>
  <c r="C21" i="1"/>
  <c r="F21" i="1" l="1"/>
  <c r="D26" i="1" s="1"/>
  <c r="C48" i="1"/>
</calcChain>
</file>

<file path=xl/sharedStrings.xml><?xml version="1.0" encoding="utf-8"?>
<sst xmlns="http://schemas.openxmlformats.org/spreadsheetml/2006/main" count="36" uniqueCount="34">
  <si>
    <t>ACE</t>
  </si>
  <si>
    <t>FINE AND RARE</t>
  </si>
  <si>
    <t>ACTE</t>
  </si>
  <si>
    <t>ZM</t>
  </si>
  <si>
    <t>CAVE TERROIR</t>
  </si>
  <si>
    <t>WINE BUFF</t>
  </si>
  <si>
    <t>LOU DUMONT</t>
  </si>
  <si>
    <t>RUBY</t>
  </si>
  <si>
    <t>MILLESIME</t>
  </si>
  <si>
    <t>VIN SAUVAGE</t>
  </si>
  <si>
    <t>OVERLAND</t>
  </si>
  <si>
    <t>DEPART EXPORT</t>
  </si>
  <si>
    <t>DEPART SUSP</t>
  </si>
  <si>
    <t>Ecart</t>
  </si>
  <si>
    <t>janvier</t>
  </si>
  <si>
    <t>fevr</t>
  </si>
  <si>
    <t>mars</t>
  </si>
  <si>
    <t>mai</t>
  </si>
  <si>
    <t>juin</t>
  </si>
  <si>
    <t>juil</t>
  </si>
  <si>
    <t>avril</t>
  </si>
  <si>
    <t>ACE Diff</t>
  </si>
  <si>
    <t>aout</t>
  </si>
  <si>
    <t>sep</t>
  </si>
  <si>
    <t>EXPORT</t>
  </si>
  <si>
    <t>TOTAL DEC TVA</t>
  </si>
  <si>
    <t>OCT</t>
  </si>
  <si>
    <t>NOV</t>
  </si>
  <si>
    <t>DEC</t>
  </si>
  <si>
    <t>reste a FIN SEP</t>
  </si>
  <si>
    <t>on a declare en TVA fin 09</t>
  </si>
  <si>
    <t>SUSP</t>
  </si>
  <si>
    <t>FR</t>
  </si>
  <si>
    <t>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</si>
</sst>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0213-BF65-432A-A7DD-904A99DACABC}">
  <dimension ref="A6:G48"/>
  <sheetViews>
    <sheetView tabSelected="1" workbookViewId="0">
      <selection activeCell="F34" sqref="F34"/>
    </sheetView>
  </sheetViews>
  <sheetFormatPr baseColWidth="10" defaultRowHeight="14.5" x14ac:dyDescent="0.35"/>
  <cols>
    <col min="2" max="2" width="13.1796875" bestFit="1" customWidth="1"/>
    <col min="4" max="4" width="14.08984375" bestFit="1" customWidth="1"/>
  </cols>
  <sheetData>
    <row r="6" spans="1:7" x14ac:dyDescent="0.35">
      <c r="C6" t="s">
        <v>2</v>
      </c>
      <c r="D6" t="s">
        <v>11</v>
      </c>
      <c r="E6" t="s">
        <v>12</v>
      </c>
    </row>
    <row r="7" spans="1:7" x14ac:dyDescent="0.35">
      <c r="A7">
        <v>2024</v>
      </c>
      <c r="B7" t="s">
        <v>0</v>
      </c>
      <c r="C7" s="2">
        <v>46737.36</v>
      </c>
      <c r="D7" s="4">
        <v>46770</v>
      </c>
      <c r="E7" s="2"/>
      <c r="F7" s="2"/>
      <c r="G7">
        <v>2025</v>
      </c>
    </row>
    <row r="8" spans="1:7" x14ac:dyDescent="0.35">
      <c r="A8">
        <v>2024</v>
      </c>
      <c r="B8" s="1" t="s">
        <v>1</v>
      </c>
      <c r="C8" s="5">
        <v>53554</v>
      </c>
      <c r="D8" s="2"/>
      <c r="E8" s="2"/>
      <c r="F8" s="2"/>
    </row>
    <row r="9" spans="1:7" x14ac:dyDescent="0.35">
      <c r="A9">
        <v>2024</v>
      </c>
      <c r="B9" t="s">
        <v>3</v>
      </c>
      <c r="C9" s="5">
        <v>20592</v>
      </c>
      <c r="D9" s="2">
        <v>20592</v>
      </c>
      <c r="E9" s="2"/>
      <c r="F9" s="2"/>
      <c r="G9">
        <v>2025</v>
      </c>
    </row>
    <row r="10" spans="1:7" x14ac:dyDescent="0.35">
      <c r="C10" s="2"/>
      <c r="D10" s="2"/>
      <c r="E10" s="2"/>
      <c r="F10" s="2"/>
    </row>
    <row r="11" spans="1:7" x14ac:dyDescent="0.35">
      <c r="C11" s="2"/>
      <c r="D11" s="2"/>
      <c r="E11" s="2"/>
      <c r="F11" s="2"/>
    </row>
    <row r="12" spans="1:7" x14ac:dyDescent="0.35">
      <c r="A12">
        <v>2025</v>
      </c>
      <c r="B12" t="s">
        <v>4</v>
      </c>
      <c r="C12" s="2">
        <v>55432.66</v>
      </c>
      <c r="D12" s="6">
        <v>55432.66</v>
      </c>
      <c r="E12" s="2"/>
      <c r="F12" s="2"/>
    </row>
    <row r="13" spans="1:7" x14ac:dyDescent="0.35">
      <c r="A13">
        <v>2025</v>
      </c>
      <c r="B13" s="1" t="s">
        <v>5</v>
      </c>
      <c r="C13" s="6">
        <v>2952</v>
      </c>
      <c r="D13" s="2"/>
      <c r="E13" s="2"/>
      <c r="F13" s="2"/>
    </row>
    <row r="14" spans="1:7" x14ac:dyDescent="0.35">
      <c r="B14" t="s">
        <v>6</v>
      </c>
      <c r="C14" s="2">
        <v>90021</v>
      </c>
      <c r="D14" s="2"/>
      <c r="E14" s="2">
        <v>90021</v>
      </c>
      <c r="F14" s="2"/>
    </row>
    <row r="15" spans="1:7" x14ac:dyDescent="0.35">
      <c r="B15" t="s">
        <v>7</v>
      </c>
      <c r="C15" s="6">
        <v>171131</v>
      </c>
      <c r="D15" s="2">
        <v>147528</v>
      </c>
      <c r="E15" s="2"/>
      <c r="F15" s="2"/>
    </row>
    <row r="16" spans="1:7" x14ac:dyDescent="0.35">
      <c r="C16" s="2"/>
      <c r="D16" s="2">
        <v>23603</v>
      </c>
      <c r="E16" s="2"/>
      <c r="F16" s="2"/>
    </row>
    <row r="17" spans="2:7" x14ac:dyDescent="0.35">
      <c r="B17" t="s">
        <v>8</v>
      </c>
      <c r="C17" s="6">
        <v>72276</v>
      </c>
      <c r="D17" s="2">
        <v>72276</v>
      </c>
      <c r="E17" s="2"/>
      <c r="F17" s="2"/>
    </row>
    <row r="18" spans="2:7" x14ac:dyDescent="0.35">
      <c r="B18" t="s">
        <v>9</v>
      </c>
      <c r="C18" s="6">
        <v>24216</v>
      </c>
      <c r="D18" s="2">
        <v>24216</v>
      </c>
      <c r="E18" s="2"/>
      <c r="F18" s="2"/>
    </row>
    <row r="19" spans="2:7" x14ac:dyDescent="0.35">
      <c r="B19" t="s">
        <v>10</v>
      </c>
      <c r="C19" s="2">
        <v>87276</v>
      </c>
      <c r="D19" s="2"/>
      <c r="E19" s="2">
        <v>87276</v>
      </c>
      <c r="F19" s="2"/>
    </row>
    <row r="20" spans="2:7" x14ac:dyDescent="0.35">
      <c r="B20" t="s">
        <v>6</v>
      </c>
      <c r="C20" s="2">
        <v>113988</v>
      </c>
      <c r="D20" s="2"/>
      <c r="E20" s="2">
        <v>113988</v>
      </c>
      <c r="F20" s="2"/>
    </row>
    <row r="21" spans="2:7" x14ac:dyDescent="0.35">
      <c r="C21" s="3">
        <f>SUM(C12:C20)</f>
        <v>617292.66</v>
      </c>
      <c r="D21" s="2">
        <f>SUM(D7:D20)</f>
        <v>390417.66000000003</v>
      </c>
      <c r="E21" s="2">
        <f t="shared" ref="E21" si="0">SUM(E12:E20)</f>
        <v>291285</v>
      </c>
      <c r="F21" s="2">
        <f>SUM(D21:E21)</f>
        <v>681702.66</v>
      </c>
    </row>
    <row r="22" spans="2:7" x14ac:dyDescent="0.35">
      <c r="B22" t="s">
        <v>29</v>
      </c>
      <c r="C22" s="3">
        <f>C13+C8</f>
        <v>56506</v>
      </c>
      <c r="D22" s="2">
        <f>D20+D19+D18+D17+D16+D15+D14+D13+D12</f>
        <v>323055.66000000003</v>
      </c>
      <c r="E22" s="2"/>
      <c r="F22" s="2"/>
    </row>
    <row r="23" spans="2:7" x14ac:dyDescent="0.35">
      <c r="B23" t="s">
        <v>26</v>
      </c>
      <c r="C23">
        <v>21270</v>
      </c>
    </row>
    <row r="25" spans="2:7" x14ac:dyDescent="0.35">
      <c r="B25" t="s">
        <v>30</v>
      </c>
      <c r="D25">
        <v>664267</v>
      </c>
    </row>
    <row r="26" spans="2:7" x14ac:dyDescent="0.35">
      <c r="B26" t="s">
        <v>13</v>
      </c>
      <c r="D26">
        <f>F21-D25</f>
        <v>17435.660000000033</v>
      </c>
    </row>
    <row r="28" spans="2:7" x14ac:dyDescent="0.35">
      <c r="E28" s="7" t="s">
        <v>21</v>
      </c>
      <c r="F28" s="7"/>
    </row>
    <row r="29" spans="2:7" x14ac:dyDescent="0.35">
      <c r="E29">
        <v>46770</v>
      </c>
      <c r="F29">
        <v>46737.36</v>
      </c>
      <c r="G29">
        <f>E29-F29</f>
        <v>32.639999999999418</v>
      </c>
    </row>
    <row r="30" spans="2:7" x14ac:dyDescent="0.35">
      <c r="C30">
        <f>C12+C13+C15+C17+C18</f>
        <v>326007.66000000003</v>
      </c>
    </row>
    <row r="32" spans="2:7" x14ac:dyDescent="0.35">
      <c r="B32" t="s">
        <v>24</v>
      </c>
      <c r="C32" t="s">
        <v>31</v>
      </c>
      <c r="D32" t="s">
        <v>32</v>
      </c>
      <c r="E32" t="s">
        <v>33</v>
      </c>
    </row>
    <row r="33" spans="1:7" x14ac:dyDescent="0.35">
      <c r="A33" t="s">
        <v>14</v>
      </c>
      <c r="B33" s="2">
        <v>55451</v>
      </c>
      <c r="C33" s="9"/>
      <c r="D33" s="2">
        <v>1742</v>
      </c>
      <c r="E33" s="2"/>
    </row>
    <row r="34" spans="1:7" x14ac:dyDescent="0.35">
      <c r="A34" t="s">
        <v>15</v>
      </c>
      <c r="B34" s="2">
        <v>2952</v>
      </c>
      <c r="D34" s="2"/>
      <c r="E34" s="2"/>
    </row>
    <row r="35" spans="1:7" x14ac:dyDescent="0.35">
      <c r="A35" t="s">
        <v>16</v>
      </c>
      <c r="B35" s="2">
        <v>33</v>
      </c>
      <c r="C35" s="9">
        <v>90021</v>
      </c>
      <c r="D35" s="2"/>
      <c r="E35" s="2"/>
    </row>
    <row r="36" spans="1:7" x14ac:dyDescent="0.35">
      <c r="A36" t="s">
        <v>20</v>
      </c>
      <c r="B36" s="2">
        <v>171131</v>
      </c>
      <c r="C36" s="9"/>
      <c r="D36" s="2">
        <v>42522</v>
      </c>
      <c r="E36" s="2">
        <v>230.5</v>
      </c>
    </row>
    <row r="37" spans="1:7" x14ac:dyDescent="0.35">
      <c r="A37" t="s">
        <v>17</v>
      </c>
      <c r="B37" s="2">
        <v>72276</v>
      </c>
      <c r="C37" s="9"/>
      <c r="D37" s="2"/>
      <c r="E37" s="2">
        <v>52686</v>
      </c>
    </row>
    <row r="38" spans="1:7" x14ac:dyDescent="0.35">
      <c r="A38" t="s">
        <v>18</v>
      </c>
      <c r="B38" s="2">
        <v>24216</v>
      </c>
      <c r="C38" s="9">
        <v>87276</v>
      </c>
      <c r="D38" s="2">
        <v>129572.8</v>
      </c>
      <c r="E38" s="2"/>
    </row>
    <row r="39" spans="1:7" x14ac:dyDescent="0.35">
      <c r="A39" t="s">
        <v>19</v>
      </c>
      <c r="B39" s="2">
        <v>0</v>
      </c>
      <c r="C39" s="9"/>
      <c r="D39" s="2">
        <v>12750</v>
      </c>
      <c r="E39" s="2"/>
    </row>
    <row r="40" spans="1:7" x14ac:dyDescent="0.35">
      <c r="A40" t="s">
        <v>22</v>
      </c>
      <c r="B40" s="2">
        <v>0</v>
      </c>
      <c r="C40" s="9"/>
      <c r="D40" s="2"/>
      <c r="E40" s="2"/>
    </row>
    <row r="41" spans="1:7" x14ac:dyDescent="0.35">
      <c r="A41" t="s">
        <v>23</v>
      </c>
      <c r="B41" s="2">
        <v>0</v>
      </c>
      <c r="C41" s="9">
        <v>113988</v>
      </c>
      <c r="D41" s="2"/>
      <c r="E41" s="2"/>
    </row>
    <row r="42" spans="1:7" x14ac:dyDescent="0.35">
      <c r="A42" t="s">
        <v>26</v>
      </c>
      <c r="B42" s="8">
        <v>21270</v>
      </c>
      <c r="C42" s="9"/>
      <c r="D42" s="2">
        <v>264</v>
      </c>
      <c r="E42" s="2"/>
    </row>
    <row r="43" spans="1:7" x14ac:dyDescent="0.35">
      <c r="A43" t="s">
        <v>27</v>
      </c>
      <c r="B43" s="2"/>
      <c r="C43" s="9"/>
      <c r="D43" s="2"/>
      <c r="E43" s="2"/>
    </row>
    <row r="44" spans="1:7" x14ac:dyDescent="0.35">
      <c r="A44" t="s">
        <v>28</v>
      </c>
      <c r="B44" s="2"/>
      <c r="C44" s="9"/>
      <c r="D44" s="2"/>
      <c r="E44" s="2"/>
    </row>
    <row r="45" spans="1:7" x14ac:dyDescent="0.35">
      <c r="A45" t="s">
        <v>25</v>
      </c>
      <c r="B45">
        <f>SUM(B33:B44)</f>
        <v>347329</v>
      </c>
      <c r="C45">
        <f t="shared" ref="C45:E45" si="1">SUM(C33:C44)</f>
        <v>291285</v>
      </c>
      <c r="D45">
        <f t="shared" si="1"/>
        <v>186850.8</v>
      </c>
      <c r="E45">
        <f t="shared" si="1"/>
        <v>52916.5</v>
      </c>
      <c r="F45">
        <f>SUM(B45:E45)</f>
        <v>878381.3</v>
      </c>
    </row>
    <row r="47" spans="1:7" x14ac:dyDescent="0.35">
      <c r="F47">
        <v>878425.59999999998</v>
      </c>
      <c r="G47">
        <f>F47-F45</f>
        <v>44.299999999930151</v>
      </c>
    </row>
    <row r="48" spans="1:7" x14ac:dyDescent="0.35">
      <c r="C48">
        <f>D21-B45</f>
        <v>43088.660000000033</v>
      </c>
    </row>
  </sheetData>
  <mergeCells count="1">
    <mergeCell ref="E28:F28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2025-11-03T15:03:11Z</cp:lastPrinted>
  <dcterms:created xsi:type="dcterms:W3CDTF">2025-10-06T14:48:10Z</dcterms:created>
  <dcterms:modified xsi:type="dcterms:W3CDTF">2025-11-03T16:02:27Z</dcterms:modified>
</cp:coreProperties>
</file>