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Caro\ADMINISTRATIF\DOUANES\"/>
    </mc:Choice>
  </mc:AlternateContent>
  <bookViews>
    <workbookView xWindow="0" yWindow="0" windowWidth="21600" windowHeight="9735"/>
  </bookViews>
  <sheets>
    <sheet name="fiche 6%" sheetId="2" r:id="rId1"/>
    <sheet name="fiche 3,5%" sheetId="4" r:id="rId2"/>
    <sheet name="EXEMPLE 1" sheetId="5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2" l="1"/>
  <c r="C24" i="2" s="1"/>
  <c r="D22" i="2"/>
  <c r="D24" i="2" s="1"/>
  <c r="M22" i="5" l="1"/>
  <c r="M24" i="5" s="1"/>
  <c r="L22" i="5"/>
  <c r="L24" i="5" s="1"/>
  <c r="K22" i="5"/>
  <c r="K24" i="5" s="1"/>
  <c r="J22" i="5"/>
  <c r="J24" i="5" s="1"/>
  <c r="I22" i="5"/>
  <c r="I24" i="5" s="1"/>
  <c r="H22" i="5"/>
  <c r="H24" i="5" s="1"/>
  <c r="G22" i="5"/>
  <c r="G24" i="5" s="1"/>
  <c r="F22" i="5"/>
  <c r="F24" i="5" s="1"/>
  <c r="E22" i="5"/>
  <c r="E24" i="5" s="1"/>
  <c r="D22" i="5"/>
  <c r="D24" i="5" s="1"/>
  <c r="C22" i="5"/>
  <c r="C24" i="5" s="1"/>
  <c r="M17" i="5"/>
  <c r="M18" i="5" s="1"/>
  <c r="L17" i="5"/>
  <c r="L18" i="5" s="1"/>
  <c r="L19" i="5" s="1"/>
  <c r="L26" i="5" s="1"/>
  <c r="L28" i="5" s="1"/>
  <c r="L30" i="5" s="1"/>
  <c r="K17" i="5"/>
  <c r="K18" i="5" s="1"/>
  <c r="K19" i="5" s="1"/>
  <c r="K26" i="5" s="1"/>
  <c r="K28" i="5" s="1"/>
  <c r="K30" i="5" s="1"/>
  <c r="J17" i="5"/>
  <c r="J18" i="5" s="1"/>
  <c r="J19" i="5" s="1"/>
  <c r="J26" i="5" s="1"/>
  <c r="J28" i="5" s="1"/>
  <c r="J30" i="5" s="1"/>
  <c r="I17" i="5"/>
  <c r="I18" i="5" s="1"/>
  <c r="I19" i="5" s="1"/>
  <c r="I26" i="5" s="1"/>
  <c r="I28" i="5" s="1"/>
  <c r="I30" i="5" s="1"/>
  <c r="H17" i="5"/>
  <c r="H18" i="5" s="1"/>
  <c r="H19" i="5" s="1"/>
  <c r="H26" i="5" s="1"/>
  <c r="H28" i="5" s="1"/>
  <c r="H30" i="5" s="1"/>
  <c r="G17" i="5"/>
  <c r="G18" i="5" s="1"/>
  <c r="G19" i="5" s="1"/>
  <c r="G26" i="5" s="1"/>
  <c r="G28" i="5" s="1"/>
  <c r="G30" i="5" s="1"/>
  <c r="F17" i="5"/>
  <c r="F18" i="5" s="1"/>
  <c r="F19" i="5" s="1"/>
  <c r="F26" i="5" s="1"/>
  <c r="F28" i="5" s="1"/>
  <c r="F30" i="5" s="1"/>
  <c r="E17" i="5"/>
  <c r="E18" i="5" s="1"/>
  <c r="E19" i="5" s="1"/>
  <c r="E26" i="5" s="1"/>
  <c r="E28" i="5" s="1"/>
  <c r="E30" i="5" s="1"/>
  <c r="D17" i="5"/>
  <c r="D18" i="5" s="1"/>
  <c r="D19" i="5" s="1"/>
  <c r="D26" i="5" s="1"/>
  <c r="D28" i="5" s="1"/>
  <c r="D30" i="5" s="1"/>
  <c r="C17" i="5"/>
  <c r="C18" i="5" s="1"/>
  <c r="C19" i="5" s="1"/>
  <c r="C26" i="5" s="1"/>
  <c r="C28" i="5" s="1"/>
  <c r="C30" i="5" s="1"/>
  <c r="M19" i="5" l="1"/>
  <c r="M26" i="5" s="1"/>
  <c r="M28" i="5" s="1"/>
  <c r="M30" i="5" s="1"/>
  <c r="M22" i="4"/>
  <c r="M24" i="4"/>
  <c r="M26" i="4"/>
  <c r="M28" i="4" s="1"/>
  <c r="M30" i="4" s="1"/>
  <c r="M17" i="4"/>
  <c r="M18" i="4"/>
  <c r="M19" i="4" s="1"/>
  <c r="M22" i="2"/>
  <c r="M24" i="2" s="1"/>
  <c r="M17" i="2"/>
  <c r="M18" i="2" s="1"/>
  <c r="M19" i="2" s="1"/>
  <c r="M26" i="2" s="1"/>
  <c r="M28" i="2" s="1"/>
  <c r="M30" i="2" s="1"/>
  <c r="G37" i="2" s="1"/>
  <c r="G37" i="5" l="1"/>
  <c r="E37" i="5"/>
  <c r="G37" i="4"/>
  <c r="E19" i="4"/>
  <c r="H19" i="4"/>
  <c r="L19" i="4"/>
  <c r="L24" i="4"/>
  <c r="L22" i="4"/>
  <c r="K22" i="4"/>
  <c r="K24" i="4" s="1"/>
  <c r="J22" i="4"/>
  <c r="J24" i="4" s="1"/>
  <c r="I22" i="4"/>
  <c r="I24" i="4" s="1"/>
  <c r="H22" i="4"/>
  <c r="H24" i="4" s="1"/>
  <c r="G22" i="4"/>
  <c r="G24" i="4" s="1"/>
  <c r="F22" i="4"/>
  <c r="F24" i="4" s="1"/>
  <c r="E22" i="4"/>
  <c r="E24" i="4" s="1"/>
  <c r="D22" i="4"/>
  <c r="D24" i="4" s="1"/>
  <c r="C22" i="4"/>
  <c r="C24" i="4" s="1"/>
  <c r="L17" i="4"/>
  <c r="L18" i="4" s="1"/>
  <c r="K17" i="4"/>
  <c r="K18" i="4" s="1"/>
  <c r="K19" i="4" s="1"/>
  <c r="J17" i="4"/>
  <c r="J18" i="4" s="1"/>
  <c r="I17" i="4"/>
  <c r="I18" i="4" s="1"/>
  <c r="I19" i="4" s="1"/>
  <c r="H17" i="4"/>
  <c r="H18" i="4" s="1"/>
  <c r="G17" i="4"/>
  <c r="G18" i="4" s="1"/>
  <c r="G19" i="4" s="1"/>
  <c r="F17" i="4"/>
  <c r="F18" i="4" s="1"/>
  <c r="E17" i="4"/>
  <c r="E18" i="4" s="1"/>
  <c r="D17" i="4"/>
  <c r="D18" i="4" s="1"/>
  <c r="D19" i="4" s="1"/>
  <c r="C17" i="4"/>
  <c r="C18" i="4" s="1"/>
  <c r="C19" i="4" s="1"/>
  <c r="E22" i="2"/>
  <c r="E24" i="2" s="1"/>
  <c r="F22" i="2"/>
  <c r="F24" i="2" s="1"/>
  <c r="G22" i="2"/>
  <c r="G24" i="2" s="1"/>
  <c r="H22" i="2"/>
  <c r="H24" i="2" s="1"/>
  <c r="I22" i="2"/>
  <c r="I24" i="2" s="1"/>
  <c r="J22" i="2"/>
  <c r="J24" i="2" s="1"/>
  <c r="K22" i="2"/>
  <c r="K24" i="2" s="1"/>
  <c r="L22" i="2"/>
  <c r="L24" i="2" s="1"/>
  <c r="E17" i="2"/>
  <c r="E18" i="2" s="1"/>
  <c r="E19" i="2" s="1"/>
  <c r="E26" i="2" s="1"/>
  <c r="E28" i="2" s="1"/>
  <c r="E30" i="2" s="1"/>
  <c r="F17" i="2"/>
  <c r="F18" i="2" s="1"/>
  <c r="F19" i="2" s="1"/>
  <c r="F26" i="2" s="1"/>
  <c r="F28" i="2" s="1"/>
  <c r="F30" i="2" s="1"/>
  <c r="G17" i="2"/>
  <c r="G18" i="2" s="1"/>
  <c r="G19" i="2" s="1"/>
  <c r="G26" i="2" s="1"/>
  <c r="G28" i="2" s="1"/>
  <c r="G30" i="2" s="1"/>
  <c r="H17" i="2"/>
  <c r="H18" i="2" s="1"/>
  <c r="H19" i="2" s="1"/>
  <c r="H26" i="2" s="1"/>
  <c r="H28" i="2" s="1"/>
  <c r="H30" i="2" s="1"/>
  <c r="I17" i="2"/>
  <c r="I18" i="2" s="1"/>
  <c r="I19" i="2" s="1"/>
  <c r="I26" i="2" s="1"/>
  <c r="I28" i="2" s="1"/>
  <c r="I30" i="2" s="1"/>
  <c r="J17" i="2"/>
  <c r="J18" i="2" s="1"/>
  <c r="J19" i="2" s="1"/>
  <c r="J26" i="2" s="1"/>
  <c r="J28" i="2" s="1"/>
  <c r="J30" i="2" s="1"/>
  <c r="K17" i="2"/>
  <c r="K18" i="2" s="1"/>
  <c r="K19" i="2" s="1"/>
  <c r="K26" i="2" s="1"/>
  <c r="K28" i="2" s="1"/>
  <c r="K30" i="2" s="1"/>
  <c r="L17" i="2"/>
  <c r="L18" i="2" s="1"/>
  <c r="L19" i="2" s="1"/>
  <c r="L26" i="2" s="1"/>
  <c r="L28" i="2" s="1"/>
  <c r="L30" i="2" s="1"/>
  <c r="D17" i="2"/>
  <c r="D18" i="2" s="1"/>
  <c r="D19" i="2" s="1"/>
  <c r="D26" i="2" s="1"/>
  <c r="D28" i="2" s="1"/>
  <c r="D30" i="2" s="1"/>
  <c r="C17" i="2"/>
  <c r="J26" i="4" l="1"/>
  <c r="J28" i="4" s="1"/>
  <c r="J30" i="4" s="1"/>
  <c r="J19" i="4"/>
  <c r="G26" i="4"/>
  <c r="G28" i="4" s="1"/>
  <c r="G30" i="4" s="1"/>
  <c r="F19" i="4"/>
  <c r="F26" i="4" s="1"/>
  <c r="F28" i="4" s="1"/>
  <c r="F30" i="4" s="1"/>
  <c r="H26" i="4"/>
  <c r="H28" i="4" s="1"/>
  <c r="H30" i="4" s="1"/>
  <c r="C18" i="2"/>
  <c r="C19" i="2" s="1"/>
  <c r="D26" i="4"/>
  <c r="D28" i="4" s="1"/>
  <c r="D30" i="4" s="1"/>
  <c r="L26" i="4"/>
  <c r="L28" i="4" s="1"/>
  <c r="L30" i="4" s="1"/>
  <c r="K26" i="4"/>
  <c r="K28" i="4" s="1"/>
  <c r="K30" i="4" s="1"/>
  <c r="E26" i="4"/>
  <c r="E28" i="4" s="1"/>
  <c r="E30" i="4" s="1"/>
  <c r="I26" i="4"/>
  <c r="I28" i="4" s="1"/>
  <c r="I30" i="4" s="1"/>
  <c r="C26" i="4"/>
  <c r="C28" i="4" s="1"/>
  <c r="C30" i="4" s="1"/>
  <c r="C26" i="2" l="1"/>
  <c r="C28" i="2" s="1"/>
  <c r="C30" i="2" s="1"/>
  <c r="E37" i="2" s="1"/>
  <c r="I37" i="2" s="1"/>
  <c r="E37" i="4"/>
  <c r="I37" i="4" s="1"/>
  <c r="I37" i="5" l="1"/>
</calcChain>
</file>

<file path=xl/sharedStrings.xml><?xml version="1.0" encoding="utf-8"?>
<sst xmlns="http://schemas.openxmlformats.org/spreadsheetml/2006/main" count="145" uniqueCount="42">
  <si>
    <t>stock théorique fin de mois</t>
  </si>
  <si>
    <t>Total des 12 stocks</t>
  </si>
  <si>
    <t>Stock moyen</t>
  </si>
  <si>
    <t>en litres</t>
  </si>
  <si>
    <t xml:space="preserve">AOC 1 </t>
  </si>
  <si>
    <t>AOC 2</t>
  </si>
  <si>
    <t xml:space="preserve">AOC 3 </t>
  </si>
  <si>
    <t>AOC 4</t>
  </si>
  <si>
    <t>AOC 5</t>
  </si>
  <si>
    <t>AOC 6</t>
  </si>
  <si>
    <t>AOC 7</t>
  </si>
  <si>
    <t>AOC 8</t>
  </si>
  <si>
    <t xml:space="preserve"> AOC 9</t>
  </si>
  <si>
    <t xml:space="preserve"> AOC 10</t>
  </si>
  <si>
    <t>Stock théorique  au 31 juillet (1)</t>
  </si>
  <si>
    <t xml:space="preserve">Stock réel au 31 juillet(2)   </t>
  </si>
  <si>
    <t>Différence de stock (1-2)</t>
  </si>
  <si>
    <t>Pertes réelles (3)</t>
  </si>
  <si>
    <t xml:space="preserve">Déductions dans la limite du taux forfaitaire </t>
  </si>
  <si>
    <t xml:space="preserve">Excédents </t>
  </si>
  <si>
    <t>Manquants taxables</t>
  </si>
  <si>
    <t>Taux en vigueur</t>
  </si>
  <si>
    <t xml:space="preserve">Droits à payer </t>
  </si>
  <si>
    <t>(1) volume théorique total de l'appellation figurant en fin de mois de juillet sur le registre de cave (bois + cuves + conditionné)</t>
  </si>
  <si>
    <t>(2) volume réel de l'appellation détenu en cave au 31 juillet (bois + cuves + conditionné) nécessaire pour l'établissement de la déclaration de stock</t>
  </si>
  <si>
    <t>(3) pertes constatées après inventaire physique</t>
  </si>
  <si>
    <t>Déclaration  Annuelle d' Inventaire DAI (en litres)</t>
  </si>
  <si>
    <t>LIQUIDATION</t>
  </si>
  <si>
    <t>Cachet du bureau des Douanes</t>
  </si>
  <si>
    <t>vins tranquilles</t>
  </si>
  <si>
    <t>vins effervescents</t>
  </si>
  <si>
    <t>TOTAL</t>
  </si>
  <si>
    <t>Type de produits</t>
  </si>
  <si>
    <t>Liquidation des droits arrondis par catégorie fiscale en €</t>
  </si>
  <si>
    <t>Date réception en recette :</t>
  </si>
  <si>
    <t>Tableau destiné au calcul des déductions pour l'élevage sous bois
Fiche pour utilisation du  taux forfaitaire de 6%</t>
  </si>
  <si>
    <t>Tableau destiné au calcul des déductions pour l'élevage sous bois
Fiche pour utilisation du  taux forfaitaire de 3,5%</t>
  </si>
  <si>
    <t xml:space="preserve">EFFERVESCENT </t>
  </si>
  <si>
    <t>EFFERVESCENT</t>
  </si>
  <si>
    <t xml:space="preserve"> </t>
  </si>
  <si>
    <t>Déduction taux forfaitaire 6 % ( sauf effervescent 0,3%)</t>
  </si>
  <si>
    <t>Déduction taux forfaitaire 3,5 % (sauf effervescent à 0,3%)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</si>
</sst>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16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Alignment="1" applyProtection="1">
      <alignment horizontal="right" wrapText="1"/>
      <protection locked="0"/>
    </xf>
    <xf numFmtId="2" fontId="0" fillId="0" borderId="1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abSelected="1" workbookViewId="0">
      <selection activeCell="E9" sqref="E9"/>
    </sheetView>
  </sheetViews>
  <sheetFormatPr baseColWidth="10" defaultColWidth="10.85546875" defaultRowHeight="15" x14ac:dyDescent="0.25"/>
  <cols>
    <col min="1" max="1" width="2.42578125" style="2" customWidth="1"/>
    <col min="2" max="2" width="19.7109375" style="2" customWidth="1"/>
    <col min="3" max="3" width="12.7109375" style="8" customWidth="1"/>
    <col min="4" max="12" width="10.85546875" style="8"/>
    <col min="13" max="13" width="12.85546875" style="2" customWidth="1"/>
    <col min="14" max="16384" width="10.85546875" style="2"/>
  </cols>
  <sheetData>
    <row r="1" spans="2:13" ht="29.1" customHeight="1" x14ac:dyDescent="0.25">
      <c r="C1" s="22" t="s">
        <v>35</v>
      </c>
      <c r="D1" s="23"/>
      <c r="E1" s="23"/>
      <c r="F1" s="23"/>
      <c r="G1" s="23"/>
      <c r="H1" s="23"/>
      <c r="I1" s="23"/>
      <c r="J1" s="23"/>
      <c r="K1" s="23"/>
      <c r="L1" s="23"/>
    </row>
    <row r="2" spans="2:13" x14ac:dyDescent="0.25"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4" t="s">
        <v>37</v>
      </c>
    </row>
    <row r="3" spans="2:13" x14ac:dyDescent="0.25">
      <c r="C3" s="3" t="s">
        <v>3</v>
      </c>
      <c r="D3" s="3" t="s">
        <v>3</v>
      </c>
      <c r="E3" s="3" t="s">
        <v>3</v>
      </c>
      <c r="F3" s="3" t="s">
        <v>3</v>
      </c>
      <c r="G3" s="3" t="s">
        <v>3</v>
      </c>
      <c r="H3" s="3" t="s">
        <v>3</v>
      </c>
      <c r="I3" s="3" t="s">
        <v>3</v>
      </c>
      <c r="J3" s="3" t="s">
        <v>3</v>
      </c>
      <c r="K3" s="3" t="s">
        <v>3</v>
      </c>
      <c r="L3" s="3" t="s">
        <v>3</v>
      </c>
      <c r="M3" s="3" t="s">
        <v>3</v>
      </c>
    </row>
    <row r="4" spans="2:13" ht="30" x14ac:dyDescent="0.25">
      <c r="B4" s="5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x14ac:dyDescent="0.25">
      <c r="B5" s="6">
        <v>43708</v>
      </c>
      <c r="C5" s="11"/>
      <c r="D5" s="11"/>
      <c r="E5" s="3"/>
      <c r="F5" s="3"/>
      <c r="G5" s="3"/>
      <c r="H5" s="3"/>
      <c r="I5" s="3"/>
      <c r="J5" s="3"/>
      <c r="K5" s="3"/>
      <c r="L5" s="3"/>
      <c r="M5" s="3"/>
    </row>
    <row r="6" spans="2:13" x14ac:dyDescent="0.25">
      <c r="B6" s="6">
        <v>43738</v>
      </c>
      <c r="C6" s="11"/>
      <c r="D6" s="11"/>
      <c r="E6" s="3"/>
      <c r="F6" s="3"/>
      <c r="G6" s="3"/>
      <c r="H6" s="3"/>
      <c r="I6" s="3"/>
      <c r="J6" s="3"/>
      <c r="K6" s="3"/>
      <c r="L6" s="3"/>
      <c r="M6" s="3"/>
    </row>
    <row r="7" spans="2:13" x14ac:dyDescent="0.25">
      <c r="B7" s="6">
        <v>43769</v>
      </c>
      <c r="C7" s="11"/>
      <c r="D7" s="11"/>
      <c r="E7" s="3"/>
      <c r="F7" s="3"/>
      <c r="G7" s="3"/>
      <c r="H7" s="3"/>
      <c r="I7" s="3"/>
      <c r="J7" s="3"/>
      <c r="K7" s="3"/>
      <c r="L7" s="3"/>
      <c r="M7" s="3"/>
    </row>
    <row r="8" spans="2:13" x14ac:dyDescent="0.25">
      <c r="B8" s="6">
        <v>43799</v>
      </c>
      <c r="C8" s="11"/>
      <c r="D8" s="11"/>
      <c r="E8" s="3"/>
      <c r="F8" s="3"/>
      <c r="G8" s="3"/>
      <c r="H8" s="3"/>
      <c r="I8" s="3"/>
      <c r="J8" s="3"/>
      <c r="K8" s="3"/>
      <c r="L8" s="3"/>
      <c r="M8" s="3"/>
    </row>
    <row r="9" spans="2:13" x14ac:dyDescent="0.25">
      <c r="B9" s="6">
        <v>43830</v>
      </c>
      <c r="C9" s="11"/>
      <c r="D9" s="11"/>
      <c r="E9" s="3"/>
      <c r="F9" s="3"/>
      <c r="G9" s="3"/>
      <c r="H9" s="3"/>
      <c r="I9" s="3"/>
      <c r="J9" s="3"/>
      <c r="K9" s="3"/>
      <c r="L9" s="3"/>
      <c r="M9" s="3"/>
    </row>
    <row r="10" spans="2:13" x14ac:dyDescent="0.25">
      <c r="B10" s="6">
        <v>43496</v>
      </c>
      <c r="C10" s="11"/>
      <c r="D10" s="11"/>
      <c r="E10" s="3"/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6">
        <v>43524</v>
      </c>
      <c r="C11" s="11"/>
      <c r="D11" s="11"/>
      <c r="E11" s="3"/>
      <c r="F11" s="3"/>
      <c r="G11" s="3"/>
      <c r="H11" s="3"/>
      <c r="I11" s="3"/>
      <c r="J11" s="3"/>
      <c r="K11" s="3"/>
      <c r="L11" s="3"/>
      <c r="M11" s="3"/>
    </row>
    <row r="12" spans="2:13" x14ac:dyDescent="0.25">
      <c r="B12" s="6">
        <v>43555</v>
      </c>
      <c r="C12" s="11"/>
      <c r="D12" s="11"/>
      <c r="E12" s="3"/>
      <c r="F12" s="3"/>
      <c r="G12" s="3"/>
      <c r="H12" s="3"/>
      <c r="I12" s="3"/>
      <c r="J12" s="3"/>
      <c r="K12" s="3"/>
      <c r="L12" s="3"/>
      <c r="M12" s="3"/>
    </row>
    <row r="13" spans="2:13" x14ac:dyDescent="0.25">
      <c r="B13" s="6">
        <v>43585</v>
      </c>
      <c r="C13" s="11"/>
      <c r="D13" s="11"/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25">
      <c r="B14" s="6">
        <v>43616</v>
      </c>
      <c r="C14" s="11"/>
      <c r="D14" s="11"/>
      <c r="E14" s="3"/>
      <c r="F14" s="3"/>
      <c r="G14" s="3"/>
      <c r="H14" s="3"/>
      <c r="I14" s="3"/>
      <c r="J14" s="3"/>
      <c r="K14" s="3"/>
      <c r="L14" s="3"/>
      <c r="M14" s="3"/>
    </row>
    <row r="15" spans="2:13" x14ac:dyDescent="0.25">
      <c r="B15" s="6">
        <v>43646</v>
      </c>
      <c r="C15" s="11"/>
      <c r="D15" s="11"/>
      <c r="E15" s="3"/>
      <c r="F15" s="3"/>
      <c r="G15" s="3"/>
      <c r="H15" s="3"/>
      <c r="I15" s="3"/>
      <c r="J15" s="3"/>
      <c r="K15" s="3"/>
      <c r="L15" s="3"/>
      <c r="M15" s="3"/>
    </row>
    <row r="16" spans="2:13" x14ac:dyDescent="0.25">
      <c r="B16" s="6">
        <v>43677</v>
      </c>
      <c r="C16" s="11"/>
      <c r="D16" s="11"/>
      <c r="E16" s="3"/>
      <c r="F16" s="3"/>
      <c r="G16" s="3"/>
      <c r="H16" s="3"/>
      <c r="I16" s="3"/>
      <c r="J16" s="3"/>
      <c r="K16" s="3"/>
      <c r="L16" s="3"/>
      <c r="M16" s="3"/>
    </row>
    <row r="17" spans="2:13" x14ac:dyDescent="0.25">
      <c r="B17" s="7" t="s">
        <v>1</v>
      </c>
      <c r="C17" s="14">
        <f>SUM(C5:C16)</f>
        <v>0</v>
      </c>
      <c r="D17" s="14">
        <f>SUM(D5:D16)</f>
        <v>0</v>
      </c>
      <c r="E17" s="14">
        <f t="shared" ref="E17:L17" si="0">SUM(E5:E16)</f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ref="M17" si="1">SUM(M5:M16)</f>
        <v>0</v>
      </c>
    </row>
    <row r="18" spans="2:13" x14ac:dyDescent="0.25">
      <c r="B18" s="7" t="s">
        <v>2</v>
      </c>
      <c r="C18" s="15">
        <f>C17/12</f>
        <v>0</v>
      </c>
      <c r="D18" s="15">
        <f>D17/12</f>
        <v>0</v>
      </c>
      <c r="E18" s="15">
        <f t="shared" ref="E18:L18" si="2">E17/12</f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ref="M18" si="3">M17/12</f>
        <v>0</v>
      </c>
    </row>
    <row r="19" spans="2:13" ht="45" x14ac:dyDescent="0.25">
      <c r="B19" s="17" t="s">
        <v>40</v>
      </c>
      <c r="C19" s="14">
        <f>C18*6%</f>
        <v>0</v>
      </c>
      <c r="D19" s="14">
        <f t="shared" ref="D19:L19" si="4">D18*6%</f>
        <v>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  <c r="J19" s="14">
        <f t="shared" si="4"/>
        <v>0</v>
      </c>
      <c r="K19" s="14">
        <f t="shared" si="4"/>
        <v>0</v>
      </c>
      <c r="L19" s="14">
        <f t="shared" si="4"/>
        <v>0</v>
      </c>
      <c r="M19" s="14">
        <f>M18*0.3%</f>
        <v>0</v>
      </c>
    </row>
    <row r="20" spans="2:13" ht="7.5" customHeight="1" x14ac:dyDescent="0.25"/>
    <row r="21" spans="2:13" x14ac:dyDescent="0.25">
      <c r="C21" s="23" t="s">
        <v>26</v>
      </c>
      <c r="D21" s="23"/>
      <c r="E21" s="23"/>
      <c r="F21" s="23"/>
      <c r="G21" s="23"/>
      <c r="H21" s="23"/>
      <c r="I21" s="23"/>
      <c r="J21" s="23"/>
      <c r="K21" s="23"/>
      <c r="L21" s="23"/>
    </row>
    <row r="22" spans="2:13" x14ac:dyDescent="0.25">
      <c r="B22" s="7" t="s">
        <v>14</v>
      </c>
      <c r="C22" s="14">
        <f>C16</f>
        <v>0</v>
      </c>
      <c r="D22" s="14">
        <f>D16</f>
        <v>0</v>
      </c>
      <c r="E22" s="14">
        <f t="shared" ref="E22:L22" si="5">E16</f>
        <v>0</v>
      </c>
      <c r="F22" s="14">
        <f t="shared" si="5"/>
        <v>0</v>
      </c>
      <c r="G22" s="14">
        <f t="shared" si="5"/>
        <v>0</v>
      </c>
      <c r="H22" s="14">
        <f t="shared" si="5"/>
        <v>0</v>
      </c>
      <c r="I22" s="14">
        <f t="shared" si="5"/>
        <v>0</v>
      </c>
      <c r="J22" s="14">
        <f t="shared" si="5"/>
        <v>0</v>
      </c>
      <c r="K22" s="14">
        <f t="shared" si="5"/>
        <v>0</v>
      </c>
      <c r="L22" s="14">
        <f t="shared" si="5"/>
        <v>0</v>
      </c>
      <c r="M22" s="14">
        <f t="shared" ref="M22" si="6">M16</f>
        <v>0</v>
      </c>
    </row>
    <row r="23" spans="2:13" x14ac:dyDescent="0.25">
      <c r="B23" s="7" t="s">
        <v>15</v>
      </c>
      <c r="C23" s="11"/>
      <c r="D23" s="11"/>
      <c r="E23" s="3"/>
      <c r="F23" s="3"/>
      <c r="G23" s="3"/>
      <c r="H23" s="3"/>
      <c r="I23" s="3"/>
      <c r="J23" s="3"/>
      <c r="K23" s="3"/>
      <c r="L23" s="3"/>
      <c r="M23" s="3"/>
    </row>
    <row r="24" spans="2:13" x14ac:dyDescent="0.25">
      <c r="B24" s="9" t="s">
        <v>16</v>
      </c>
      <c r="C24" s="14">
        <f>ABS(C22-C23)</f>
        <v>0</v>
      </c>
      <c r="D24" s="14">
        <f t="shared" ref="D24:L24" si="7">ABS(D22-D23)</f>
        <v>0</v>
      </c>
      <c r="E24" s="14">
        <f t="shared" si="7"/>
        <v>0</v>
      </c>
      <c r="F24" s="14">
        <f t="shared" si="7"/>
        <v>0</v>
      </c>
      <c r="G24" s="14">
        <f t="shared" si="7"/>
        <v>0</v>
      </c>
      <c r="H24" s="14">
        <f t="shared" si="7"/>
        <v>0</v>
      </c>
      <c r="I24" s="14">
        <f t="shared" si="7"/>
        <v>0</v>
      </c>
      <c r="J24" s="14">
        <f t="shared" si="7"/>
        <v>0</v>
      </c>
      <c r="K24" s="14">
        <f t="shared" si="7"/>
        <v>0</v>
      </c>
      <c r="L24" s="14">
        <f t="shared" si="7"/>
        <v>0</v>
      </c>
      <c r="M24" s="14">
        <f t="shared" ref="M24" si="8">ABS(M22-M23)</f>
        <v>0</v>
      </c>
    </row>
    <row r="25" spans="2:13" x14ac:dyDescent="0.25">
      <c r="B25" s="9" t="s">
        <v>17</v>
      </c>
      <c r="C25" s="11"/>
      <c r="D25" s="11"/>
      <c r="E25" s="3"/>
      <c r="F25" s="3"/>
      <c r="G25" s="3"/>
      <c r="H25" s="3"/>
      <c r="I25" s="3"/>
      <c r="J25" s="3"/>
      <c r="K25" s="3"/>
      <c r="L25" s="3"/>
      <c r="M25" s="3"/>
    </row>
    <row r="26" spans="2:13" ht="45" x14ac:dyDescent="0.25">
      <c r="B26" s="10" t="s">
        <v>18</v>
      </c>
      <c r="C26" s="14">
        <f>C19</f>
        <v>0</v>
      </c>
      <c r="D26" s="14">
        <f t="shared" ref="D26:L26" si="9">D19</f>
        <v>0</v>
      </c>
      <c r="E26" s="14">
        <f t="shared" si="9"/>
        <v>0</v>
      </c>
      <c r="F26" s="14">
        <f t="shared" si="9"/>
        <v>0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si="9"/>
        <v>0</v>
      </c>
      <c r="L26" s="14">
        <f t="shared" si="9"/>
        <v>0</v>
      </c>
      <c r="M26" s="14">
        <f t="shared" ref="M26" si="10">M19</f>
        <v>0</v>
      </c>
    </row>
    <row r="27" spans="2:13" x14ac:dyDescent="0.25">
      <c r="B27" s="9" t="s">
        <v>19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x14ac:dyDescent="0.25">
      <c r="B28" s="9" t="s">
        <v>20</v>
      </c>
      <c r="C28" s="14">
        <f>IF(C25&lt;C26,0,C25-C26)</f>
        <v>0</v>
      </c>
      <c r="D28" s="14">
        <f>IF(D25&lt;D26,0,D25-D26)</f>
        <v>0</v>
      </c>
      <c r="E28" s="14">
        <f t="shared" ref="E28:L28" si="11">IF(E25&lt;E26,0,E25-E26)</f>
        <v>0</v>
      </c>
      <c r="F28" s="14">
        <f t="shared" si="11"/>
        <v>0</v>
      </c>
      <c r="G28" s="14">
        <f t="shared" si="11"/>
        <v>0</v>
      </c>
      <c r="H28" s="14">
        <f t="shared" si="11"/>
        <v>0</v>
      </c>
      <c r="I28" s="14">
        <f t="shared" si="11"/>
        <v>0</v>
      </c>
      <c r="J28" s="14">
        <f t="shared" si="11"/>
        <v>0</v>
      </c>
      <c r="K28" s="14">
        <f t="shared" si="11"/>
        <v>0</v>
      </c>
      <c r="L28" s="14">
        <f t="shared" si="11"/>
        <v>0</v>
      </c>
      <c r="M28" s="14">
        <f t="shared" ref="M28" si="12">IF(M25&lt;M26,0,M25-M26)</f>
        <v>0</v>
      </c>
    </row>
    <row r="29" spans="2:13" x14ac:dyDescent="0.25">
      <c r="B29" s="9" t="s">
        <v>21</v>
      </c>
      <c r="C29" s="14">
        <v>3.8199999999999998E-2</v>
      </c>
      <c r="D29" s="14">
        <v>3.8199999999999998E-2</v>
      </c>
      <c r="E29" s="14">
        <v>3.8199999999999998E-2</v>
      </c>
      <c r="F29" s="14">
        <v>3.8199999999999998E-2</v>
      </c>
      <c r="G29" s="14">
        <v>3.8199999999999998E-2</v>
      </c>
      <c r="H29" s="14">
        <v>3.8199999999999998E-2</v>
      </c>
      <c r="I29" s="14">
        <v>3.8199999999999998E-2</v>
      </c>
      <c r="J29" s="14">
        <v>3.8199999999999998E-2</v>
      </c>
      <c r="K29" s="14">
        <v>3.8199999999999998E-2</v>
      </c>
      <c r="L29" s="14">
        <v>3.8199999999999998E-2</v>
      </c>
      <c r="M29" s="14">
        <v>9.4399999999999998E-2</v>
      </c>
    </row>
    <row r="30" spans="2:13" x14ac:dyDescent="0.25">
      <c r="B30" s="9" t="s">
        <v>22</v>
      </c>
      <c r="C30" s="18">
        <f t="shared" ref="C30:M30" si="13">IF(C28*C29&lt;0.49,0,C28*C29)</f>
        <v>0</v>
      </c>
      <c r="D30" s="18">
        <f t="shared" si="13"/>
        <v>0</v>
      </c>
      <c r="E30" s="18">
        <f t="shared" si="13"/>
        <v>0</v>
      </c>
      <c r="F30" s="18">
        <f t="shared" si="13"/>
        <v>0</v>
      </c>
      <c r="G30" s="18">
        <f t="shared" si="13"/>
        <v>0</v>
      </c>
      <c r="H30" s="18">
        <f t="shared" si="13"/>
        <v>0</v>
      </c>
      <c r="I30" s="18">
        <f t="shared" si="13"/>
        <v>0</v>
      </c>
      <c r="J30" s="18">
        <f t="shared" si="13"/>
        <v>0</v>
      </c>
      <c r="K30" s="18">
        <f t="shared" si="13"/>
        <v>0</v>
      </c>
      <c r="L30" s="18">
        <f t="shared" si="13"/>
        <v>0</v>
      </c>
      <c r="M30" s="18">
        <f t="shared" si="13"/>
        <v>0</v>
      </c>
    </row>
    <row r="31" spans="2:13" x14ac:dyDescent="0.25">
      <c r="B31" s="24" t="s">
        <v>23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2:13" x14ac:dyDescent="0.25">
      <c r="B32" s="24" t="s">
        <v>24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2:12" x14ac:dyDescent="0.25">
      <c r="B33" s="24" t="s">
        <v>25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2:12" ht="8.25" customHeight="1" x14ac:dyDescent="0.25"/>
    <row r="35" spans="2:12" x14ac:dyDescent="0.25">
      <c r="B35" s="19" t="s">
        <v>27</v>
      </c>
      <c r="C35" s="20"/>
      <c r="D35" s="20"/>
      <c r="E35" s="20"/>
      <c r="F35" s="20"/>
      <c r="G35" s="20"/>
      <c r="H35" s="20"/>
      <c r="I35" s="21"/>
      <c r="J35" s="19" t="s">
        <v>28</v>
      </c>
      <c r="K35" s="20"/>
      <c r="L35" s="21"/>
    </row>
    <row r="36" spans="2:12" ht="19.5" customHeight="1" x14ac:dyDescent="0.25">
      <c r="B36" s="25" t="s">
        <v>32</v>
      </c>
      <c r="C36" s="25"/>
      <c r="D36" s="25"/>
      <c r="E36" s="35" t="s">
        <v>29</v>
      </c>
      <c r="F36" s="35"/>
      <c r="G36" s="36" t="s">
        <v>30</v>
      </c>
      <c r="H36" s="37"/>
      <c r="I36" s="12" t="s">
        <v>31</v>
      </c>
      <c r="J36" s="25"/>
      <c r="K36" s="25"/>
      <c r="L36" s="25"/>
    </row>
    <row r="37" spans="2:12" x14ac:dyDescent="0.25">
      <c r="B37" s="26" t="s">
        <v>33</v>
      </c>
      <c r="C37" s="27"/>
      <c r="D37" s="28"/>
      <c r="E37" s="32">
        <f>SUM(C30:C30:L30)</f>
        <v>0</v>
      </c>
      <c r="F37" s="32"/>
      <c r="G37" s="32">
        <f>M30</f>
        <v>0</v>
      </c>
      <c r="H37" s="32"/>
      <c r="I37" s="33">
        <f>SUM(E37:H38)</f>
        <v>0</v>
      </c>
      <c r="J37" s="25"/>
      <c r="K37" s="25"/>
      <c r="L37" s="25"/>
    </row>
    <row r="38" spans="2:12" x14ac:dyDescent="0.25">
      <c r="B38" s="29"/>
      <c r="C38" s="30"/>
      <c r="D38" s="31"/>
      <c r="E38" s="32"/>
      <c r="F38" s="32"/>
      <c r="G38" s="32"/>
      <c r="H38" s="32"/>
      <c r="I38" s="33"/>
      <c r="J38" s="25"/>
      <c r="K38" s="25"/>
      <c r="L38" s="25"/>
    </row>
    <row r="39" spans="2:12" x14ac:dyDescent="0.25">
      <c r="G39" s="34"/>
      <c r="H39" s="34"/>
      <c r="I39" s="34"/>
      <c r="J39" s="25"/>
      <c r="K39" s="25"/>
      <c r="L39" s="25"/>
    </row>
    <row r="40" spans="2:12" x14ac:dyDescent="0.25">
      <c r="J40" s="25"/>
      <c r="K40" s="25"/>
      <c r="L40" s="25"/>
    </row>
    <row r="41" spans="2:12" x14ac:dyDescent="0.25">
      <c r="G41" s="34"/>
      <c r="H41" s="34"/>
      <c r="I41" s="34"/>
    </row>
    <row r="42" spans="2:12" x14ac:dyDescent="0.25">
      <c r="G42" s="34" t="s">
        <v>34</v>
      </c>
      <c r="H42" s="34"/>
      <c r="I42" s="34"/>
    </row>
  </sheetData>
  <sheetProtection password="C95D" sheet="1" objects="1" scenarios="1"/>
  <mergeCells count="18">
    <mergeCell ref="G41:I41"/>
    <mergeCell ref="G42:I42"/>
    <mergeCell ref="B36:D36"/>
    <mergeCell ref="E36:F36"/>
    <mergeCell ref="G36:H36"/>
    <mergeCell ref="J36:L40"/>
    <mergeCell ref="B37:D38"/>
    <mergeCell ref="E37:F38"/>
    <mergeCell ref="G37:H38"/>
    <mergeCell ref="I37:I38"/>
    <mergeCell ref="G39:I39"/>
    <mergeCell ref="B35:I35"/>
    <mergeCell ref="J35:L35"/>
    <mergeCell ref="C1:L1"/>
    <mergeCell ref="C21:L21"/>
    <mergeCell ref="B31:L31"/>
    <mergeCell ref="B32:L32"/>
    <mergeCell ref="B33:L33"/>
  </mergeCells>
  <pageMargins left="0" right="0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workbookViewId="0">
      <selection activeCell="M20" sqref="M20"/>
    </sheetView>
  </sheetViews>
  <sheetFormatPr baseColWidth="10" defaultColWidth="10.85546875" defaultRowHeight="15" x14ac:dyDescent="0.25"/>
  <cols>
    <col min="1" max="1" width="2.42578125" style="2" customWidth="1"/>
    <col min="2" max="2" width="26.5703125" style="2" customWidth="1"/>
    <col min="3" max="3" width="12.7109375" style="8" customWidth="1"/>
    <col min="4" max="4" width="12.28515625" style="8" bestFit="1" customWidth="1"/>
    <col min="5" max="12" width="11.28515625" style="8" bestFit="1" customWidth="1"/>
    <col min="13" max="13" width="11.28515625" style="2" bestFit="1" customWidth="1"/>
    <col min="14" max="16384" width="10.85546875" style="2"/>
  </cols>
  <sheetData>
    <row r="1" spans="2:13" ht="29.1" customHeight="1" x14ac:dyDescent="0.25">
      <c r="C1" s="22" t="s">
        <v>36</v>
      </c>
      <c r="D1" s="23"/>
      <c r="E1" s="23"/>
      <c r="F1" s="23"/>
      <c r="G1" s="23"/>
      <c r="H1" s="23"/>
      <c r="I1" s="23"/>
      <c r="J1" s="23"/>
      <c r="K1" s="23"/>
      <c r="L1" s="23"/>
    </row>
    <row r="2" spans="2:13" x14ac:dyDescent="0.25"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  <c r="L2" s="11" t="s">
        <v>13</v>
      </c>
      <c r="M2" s="11" t="s">
        <v>38</v>
      </c>
    </row>
    <row r="3" spans="2:13" x14ac:dyDescent="0.25">
      <c r="C3" s="11" t="s">
        <v>3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3</v>
      </c>
      <c r="I3" s="11" t="s">
        <v>3</v>
      </c>
      <c r="J3" s="11" t="s">
        <v>3</v>
      </c>
      <c r="K3" s="11" t="s">
        <v>3</v>
      </c>
      <c r="L3" s="11" t="s">
        <v>3</v>
      </c>
      <c r="M3" s="11" t="s">
        <v>3</v>
      </c>
    </row>
    <row r="4" spans="2:13" x14ac:dyDescent="0.25">
      <c r="B4" s="5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6">
        <v>43708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x14ac:dyDescent="0.25">
      <c r="B6" s="6">
        <v>43738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2:13" x14ac:dyDescent="0.25">
      <c r="B7" s="6">
        <v>43769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2:13" x14ac:dyDescent="0.25">
      <c r="B8" s="6">
        <v>43799</v>
      </c>
      <c r="C8" s="11"/>
      <c r="D8" s="11"/>
      <c r="E8" s="11"/>
      <c r="F8" s="11"/>
      <c r="G8" s="11"/>
      <c r="H8" s="11" t="s">
        <v>39</v>
      </c>
      <c r="I8" s="11"/>
      <c r="J8" s="11"/>
      <c r="K8" s="11"/>
      <c r="L8" s="11"/>
      <c r="M8" s="11"/>
    </row>
    <row r="9" spans="2:13" x14ac:dyDescent="0.25">
      <c r="B9" s="6">
        <v>43830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2:13" x14ac:dyDescent="0.25">
      <c r="B10" s="6">
        <v>43496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2:13" x14ac:dyDescent="0.25">
      <c r="B11" s="6">
        <v>43524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2:13" x14ac:dyDescent="0.25">
      <c r="B12" s="6">
        <v>43555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2:13" x14ac:dyDescent="0.25">
      <c r="B13" s="6">
        <v>43585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2:13" x14ac:dyDescent="0.25">
      <c r="B14" s="6">
        <v>43616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2:13" x14ac:dyDescent="0.25">
      <c r="B15" s="6">
        <v>43646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2:13" x14ac:dyDescent="0.25">
      <c r="B16" s="6">
        <v>43677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2:13" x14ac:dyDescent="0.25">
      <c r="B17" s="13" t="s">
        <v>1</v>
      </c>
      <c r="C17" s="16">
        <f>SUM(C5:C16)</f>
        <v>0</v>
      </c>
      <c r="D17" s="16">
        <f>SUM(D5:D16)</f>
        <v>0</v>
      </c>
      <c r="E17" s="16">
        <f t="shared" ref="E17:L17" si="0">SUM(E5:E16)</f>
        <v>0</v>
      </c>
      <c r="F17" s="16">
        <f t="shared" si="0"/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  <c r="M17" s="16">
        <f t="shared" ref="M17" si="1">SUM(M5:M16)</f>
        <v>0</v>
      </c>
    </row>
    <row r="18" spans="2:13" x14ac:dyDescent="0.25">
      <c r="B18" s="13" t="s">
        <v>2</v>
      </c>
      <c r="C18" s="18">
        <f>C17/12</f>
        <v>0</v>
      </c>
      <c r="D18" s="18">
        <f>D17/12</f>
        <v>0</v>
      </c>
      <c r="E18" s="18">
        <f t="shared" ref="E18:L18" si="2">E17/12</f>
        <v>0</v>
      </c>
      <c r="F18" s="18">
        <f t="shared" si="2"/>
        <v>0</v>
      </c>
      <c r="G18" s="18">
        <f t="shared" si="2"/>
        <v>0</v>
      </c>
      <c r="H18" s="18">
        <f t="shared" si="2"/>
        <v>0</v>
      </c>
      <c r="I18" s="18">
        <f t="shared" si="2"/>
        <v>0</v>
      </c>
      <c r="J18" s="18">
        <f t="shared" si="2"/>
        <v>0</v>
      </c>
      <c r="K18" s="18">
        <f t="shared" si="2"/>
        <v>0</v>
      </c>
      <c r="L18" s="18">
        <f t="shared" si="2"/>
        <v>0</v>
      </c>
      <c r="M18" s="18">
        <f t="shared" ref="M18" si="3">M17/12</f>
        <v>0</v>
      </c>
    </row>
    <row r="19" spans="2:13" ht="45" x14ac:dyDescent="0.25">
      <c r="B19" s="17" t="s">
        <v>41</v>
      </c>
      <c r="C19" s="18">
        <f>C18*3.5%</f>
        <v>0</v>
      </c>
      <c r="D19" s="18">
        <f t="shared" ref="D19:L19" si="4">D18*3.5%</f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>M18*0.3%</f>
        <v>0</v>
      </c>
    </row>
    <row r="20" spans="2:13" ht="7.5" customHeight="1" x14ac:dyDescent="0.25"/>
    <row r="21" spans="2:13" x14ac:dyDescent="0.25">
      <c r="C21" s="23" t="s">
        <v>26</v>
      </c>
      <c r="D21" s="23"/>
      <c r="E21" s="23"/>
      <c r="F21" s="23"/>
      <c r="G21" s="23"/>
      <c r="H21" s="23"/>
      <c r="I21" s="23"/>
      <c r="J21" s="23"/>
      <c r="K21" s="23"/>
      <c r="L21" s="23"/>
    </row>
    <row r="22" spans="2:13" x14ac:dyDescent="0.25">
      <c r="B22" s="13" t="s">
        <v>14</v>
      </c>
      <c r="C22" s="16">
        <f>C16</f>
        <v>0</v>
      </c>
      <c r="D22" s="16">
        <f>D16</f>
        <v>0</v>
      </c>
      <c r="E22" s="16">
        <f t="shared" ref="E22:L22" si="5">E16</f>
        <v>0</v>
      </c>
      <c r="F22" s="16">
        <f t="shared" si="5"/>
        <v>0</v>
      </c>
      <c r="G22" s="16">
        <f t="shared" si="5"/>
        <v>0</v>
      </c>
      <c r="H22" s="16">
        <f t="shared" si="5"/>
        <v>0</v>
      </c>
      <c r="I22" s="16">
        <f t="shared" si="5"/>
        <v>0</v>
      </c>
      <c r="J22" s="16">
        <f t="shared" si="5"/>
        <v>0</v>
      </c>
      <c r="K22" s="16">
        <f t="shared" si="5"/>
        <v>0</v>
      </c>
      <c r="L22" s="16">
        <f t="shared" si="5"/>
        <v>0</v>
      </c>
      <c r="M22" s="16">
        <f t="shared" ref="M22" si="6">M16</f>
        <v>0</v>
      </c>
    </row>
    <row r="23" spans="2:13" x14ac:dyDescent="0.25">
      <c r="B23" s="13" t="s">
        <v>15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13" x14ac:dyDescent="0.25">
      <c r="B24" s="9" t="s">
        <v>16</v>
      </c>
      <c r="C24" s="16">
        <f>ABS(C22-C23)</f>
        <v>0</v>
      </c>
      <c r="D24" s="16">
        <f t="shared" ref="D24:L24" si="7">ABS(D22-D23)</f>
        <v>0</v>
      </c>
      <c r="E24" s="16">
        <f t="shared" si="7"/>
        <v>0</v>
      </c>
      <c r="F24" s="16">
        <f t="shared" si="7"/>
        <v>0</v>
      </c>
      <c r="G24" s="16">
        <f t="shared" si="7"/>
        <v>0</v>
      </c>
      <c r="H24" s="16">
        <f t="shared" si="7"/>
        <v>0</v>
      </c>
      <c r="I24" s="16">
        <f t="shared" si="7"/>
        <v>0</v>
      </c>
      <c r="J24" s="16">
        <f t="shared" si="7"/>
        <v>0</v>
      </c>
      <c r="K24" s="16">
        <f t="shared" si="7"/>
        <v>0</v>
      </c>
      <c r="L24" s="16">
        <f t="shared" si="7"/>
        <v>0</v>
      </c>
      <c r="M24" s="16">
        <f t="shared" ref="M24" si="8">ABS(M22-M23)</f>
        <v>0</v>
      </c>
    </row>
    <row r="25" spans="2:13" x14ac:dyDescent="0.25">
      <c r="B25" s="9" t="s">
        <v>17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2:13" ht="30" x14ac:dyDescent="0.25">
      <c r="B26" s="10" t="s">
        <v>18</v>
      </c>
      <c r="C26" s="18">
        <f>C19</f>
        <v>0</v>
      </c>
      <c r="D26" s="18">
        <f t="shared" ref="D26:L26" si="9">D19</f>
        <v>0</v>
      </c>
      <c r="E26" s="18">
        <f t="shared" si="9"/>
        <v>0</v>
      </c>
      <c r="F26" s="18">
        <f t="shared" si="9"/>
        <v>0</v>
      </c>
      <c r="G26" s="18">
        <f t="shared" si="9"/>
        <v>0</v>
      </c>
      <c r="H26" s="18">
        <f t="shared" si="9"/>
        <v>0</v>
      </c>
      <c r="I26" s="18">
        <f t="shared" si="9"/>
        <v>0</v>
      </c>
      <c r="J26" s="18">
        <f t="shared" si="9"/>
        <v>0</v>
      </c>
      <c r="K26" s="18">
        <f t="shared" si="9"/>
        <v>0</v>
      </c>
      <c r="L26" s="18">
        <f t="shared" si="9"/>
        <v>0</v>
      </c>
      <c r="M26" s="18">
        <f t="shared" ref="M26" si="10">M19</f>
        <v>0</v>
      </c>
    </row>
    <row r="27" spans="2:13" x14ac:dyDescent="0.25">
      <c r="B27" s="9" t="s">
        <v>19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13" x14ac:dyDescent="0.25">
      <c r="B28" s="9" t="s">
        <v>20</v>
      </c>
      <c r="C28" s="18">
        <f>IF(C25&lt;C26,0,C25-C26)</f>
        <v>0</v>
      </c>
      <c r="D28" s="18">
        <f>IF(D25&lt;D26,0,D25-D26)</f>
        <v>0</v>
      </c>
      <c r="E28" s="18">
        <f t="shared" ref="E28:L28" si="11">IF(E25&lt;E26,0,E25-E26)</f>
        <v>0</v>
      </c>
      <c r="F28" s="18">
        <f t="shared" si="11"/>
        <v>0</v>
      </c>
      <c r="G28" s="18">
        <f t="shared" si="11"/>
        <v>0</v>
      </c>
      <c r="H28" s="18">
        <f t="shared" si="11"/>
        <v>0</v>
      </c>
      <c r="I28" s="18">
        <f t="shared" si="11"/>
        <v>0</v>
      </c>
      <c r="J28" s="18">
        <f t="shared" si="11"/>
        <v>0</v>
      </c>
      <c r="K28" s="18">
        <f t="shared" si="11"/>
        <v>0</v>
      </c>
      <c r="L28" s="18">
        <f t="shared" si="11"/>
        <v>0</v>
      </c>
      <c r="M28" s="18">
        <f t="shared" ref="M28" si="12">IF(M25&lt;M26,0,M25-M26)</f>
        <v>0</v>
      </c>
    </row>
    <row r="29" spans="2:13" x14ac:dyDescent="0.25">
      <c r="B29" s="9" t="s">
        <v>21</v>
      </c>
      <c r="C29" s="16">
        <v>3.8199999999999998E-2</v>
      </c>
      <c r="D29" s="16">
        <v>3.8199999999999998E-2</v>
      </c>
      <c r="E29" s="16">
        <v>3.8199999999999998E-2</v>
      </c>
      <c r="F29" s="16">
        <v>3.8199999999999998E-2</v>
      </c>
      <c r="G29" s="16">
        <v>3.8199999999999998E-2</v>
      </c>
      <c r="H29" s="16">
        <v>3.8199999999999998E-2</v>
      </c>
      <c r="I29" s="16">
        <v>3.8199999999999998E-2</v>
      </c>
      <c r="J29" s="16">
        <v>3.8199999999999998E-2</v>
      </c>
      <c r="K29" s="16">
        <v>3.8199999999999998E-2</v>
      </c>
      <c r="L29" s="16">
        <v>3.8199999999999998E-2</v>
      </c>
      <c r="M29" s="16">
        <v>9.4399999999999998E-2</v>
      </c>
    </row>
    <row r="30" spans="2:13" x14ac:dyDescent="0.25">
      <c r="B30" s="9" t="s">
        <v>22</v>
      </c>
      <c r="C30" s="18">
        <f>C28*C29+IF(C28*C29&lt;0.49,0,C28*C29)</f>
        <v>0</v>
      </c>
      <c r="D30" s="18">
        <f t="shared" ref="D30:M30" si="13">D28*D29+IF(D28*D29&lt;0.49,0,D28*D29)</f>
        <v>0</v>
      </c>
      <c r="E30" s="18">
        <f t="shared" si="13"/>
        <v>0</v>
      </c>
      <c r="F30" s="18">
        <f t="shared" si="13"/>
        <v>0</v>
      </c>
      <c r="G30" s="18">
        <f t="shared" si="13"/>
        <v>0</v>
      </c>
      <c r="H30" s="18">
        <f t="shared" si="13"/>
        <v>0</v>
      </c>
      <c r="I30" s="18">
        <f t="shared" si="13"/>
        <v>0</v>
      </c>
      <c r="J30" s="18">
        <f t="shared" si="13"/>
        <v>0</v>
      </c>
      <c r="K30" s="18">
        <f t="shared" si="13"/>
        <v>0</v>
      </c>
      <c r="L30" s="18">
        <f t="shared" si="13"/>
        <v>0</v>
      </c>
      <c r="M30" s="18">
        <f t="shared" si="13"/>
        <v>0</v>
      </c>
    </row>
    <row r="31" spans="2:13" x14ac:dyDescent="0.25">
      <c r="B31" s="24" t="s">
        <v>23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2:13" x14ac:dyDescent="0.25">
      <c r="B32" s="24" t="s">
        <v>24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2:12" x14ac:dyDescent="0.25">
      <c r="B33" s="24" t="s">
        <v>25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2:12" ht="8.25" customHeight="1" x14ac:dyDescent="0.25"/>
    <row r="35" spans="2:12" x14ac:dyDescent="0.25">
      <c r="B35" s="19" t="s">
        <v>27</v>
      </c>
      <c r="C35" s="20"/>
      <c r="D35" s="20"/>
      <c r="E35" s="20"/>
      <c r="F35" s="20"/>
      <c r="G35" s="20"/>
      <c r="H35" s="20"/>
      <c r="I35" s="21"/>
      <c r="J35" s="19" t="s">
        <v>28</v>
      </c>
      <c r="K35" s="20"/>
      <c r="L35" s="21"/>
    </row>
    <row r="36" spans="2:12" ht="19.5" customHeight="1" x14ac:dyDescent="0.25">
      <c r="B36" s="25" t="s">
        <v>32</v>
      </c>
      <c r="C36" s="25"/>
      <c r="D36" s="25"/>
      <c r="E36" s="35" t="s">
        <v>29</v>
      </c>
      <c r="F36" s="35"/>
      <c r="G36" s="36" t="s">
        <v>30</v>
      </c>
      <c r="H36" s="37"/>
      <c r="I36" s="12" t="s">
        <v>31</v>
      </c>
      <c r="J36" s="25"/>
      <c r="K36" s="25"/>
      <c r="L36" s="25"/>
    </row>
    <row r="37" spans="2:12" x14ac:dyDescent="0.25">
      <c r="B37" s="26" t="s">
        <v>33</v>
      </c>
      <c r="C37" s="27"/>
      <c r="D37" s="28"/>
      <c r="E37" s="33">
        <f>SUM(C28:L28)*C29</f>
        <v>0</v>
      </c>
      <c r="F37" s="33"/>
      <c r="G37" s="33">
        <f>M28*M29</f>
        <v>0</v>
      </c>
      <c r="H37" s="33"/>
      <c r="I37" s="33">
        <f>SUM(E37:H38)</f>
        <v>0</v>
      </c>
      <c r="J37" s="25"/>
      <c r="K37" s="25"/>
      <c r="L37" s="25"/>
    </row>
    <row r="38" spans="2:12" x14ac:dyDescent="0.25">
      <c r="B38" s="29"/>
      <c r="C38" s="30"/>
      <c r="D38" s="31"/>
      <c r="E38" s="33"/>
      <c r="F38" s="33"/>
      <c r="G38" s="33"/>
      <c r="H38" s="33"/>
      <c r="I38" s="33"/>
      <c r="J38" s="25"/>
      <c r="K38" s="25"/>
      <c r="L38" s="25"/>
    </row>
    <row r="39" spans="2:12" x14ac:dyDescent="0.25">
      <c r="G39" s="34"/>
      <c r="H39" s="34"/>
      <c r="I39" s="34"/>
      <c r="J39" s="25"/>
      <c r="K39" s="25"/>
      <c r="L39" s="25"/>
    </row>
    <row r="40" spans="2:12" x14ac:dyDescent="0.25">
      <c r="J40" s="25"/>
      <c r="K40" s="25"/>
      <c r="L40" s="25"/>
    </row>
    <row r="41" spans="2:12" x14ac:dyDescent="0.25">
      <c r="G41" s="34"/>
      <c r="H41" s="34"/>
      <c r="I41" s="34"/>
    </row>
    <row r="42" spans="2:12" x14ac:dyDescent="0.25">
      <c r="G42" s="34" t="s">
        <v>34</v>
      </c>
      <c r="H42" s="34"/>
      <c r="I42" s="34"/>
    </row>
  </sheetData>
  <sheetProtection password="C95D" sheet="1" objects="1" scenarios="1"/>
  <mergeCells count="18">
    <mergeCell ref="G41:I41"/>
    <mergeCell ref="G42:I42"/>
    <mergeCell ref="B36:D36"/>
    <mergeCell ref="E36:F36"/>
    <mergeCell ref="G36:H36"/>
    <mergeCell ref="J36:L40"/>
    <mergeCell ref="B37:D38"/>
    <mergeCell ref="E37:F38"/>
    <mergeCell ref="G37:H38"/>
    <mergeCell ref="I37:I38"/>
    <mergeCell ref="G39:I39"/>
    <mergeCell ref="B35:I35"/>
    <mergeCell ref="J35:L35"/>
    <mergeCell ref="C1:L1"/>
    <mergeCell ref="C21:L21"/>
    <mergeCell ref="B31:L31"/>
    <mergeCell ref="B32:L32"/>
    <mergeCell ref="B33:L33"/>
  </mergeCells>
  <phoneticPr fontId="2" type="noConversion"/>
  <pageMargins left="0" right="0" top="0.15748031496062992" bottom="0.15748031496062992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workbookViewId="0">
      <selection activeCell="J25" sqref="J25"/>
    </sheetView>
  </sheetViews>
  <sheetFormatPr baseColWidth="10" defaultColWidth="10.85546875" defaultRowHeight="15" x14ac:dyDescent="0.25"/>
  <cols>
    <col min="1" max="1" width="2.42578125" style="2" customWidth="1"/>
    <col min="2" max="2" width="19.7109375" style="2" customWidth="1"/>
    <col min="3" max="3" width="12.7109375" style="8" customWidth="1"/>
    <col min="4" max="12" width="10.85546875" style="8"/>
    <col min="13" max="13" width="12.85546875" style="2" customWidth="1"/>
    <col min="14" max="16384" width="10.85546875" style="2"/>
  </cols>
  <sheetData>
    <row r="1" spans="2:13" ht="29.1" customHeight="1" x14ac:dyDescent="0.25">
      <c r="C1" s="22" t="s">
        <v>35</v>
      </c>
      <c r="D1" s="23"/>
      <c r="E1" s="23"/>
      <c r="F1" s="23"/>
      <c r="G1" s="23"/>
      <c r="H1" s="23"/>
      <c r="I1" s="23"/>
      <c r="J1" s="23"/>
      <c r="K1" s="23"/>
      <c r="L1" s="23"/>
    </row>
    <row r="2" spans="2:13" x14ac:dyDescent="0.25"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4" t="s">
        <v>37</v>
      </c>
    </row>
    <row r="3" spans="2:13" x14ac:dyDescent="0.25">
      <c r="C3" s="3" t="s">
        <v>3</v>
      </c>
      <c r="D3" s="3" t="s">
        <v>3</v>
      </c>
      <c r="E3" s="3" t="s">
        <v>3</v>
      </c>
      <c r="F3" s="3" t="s">
        <v>3</v>
      </c>
      <c r="G3" s="3" t="s">
        <v>3</v>
      </c>
      <c r="H3" s="3" t="s">
        <v>3</v>
      </c>
      <c r="I3" s="3" t="s">
        <v>3</v>
      </c>
      <c r="J3" s="3" t="s">
        <v>3</v>
      </c>
      <c r="K3" s="3" t="s">
        <v>3</v>
      </c>
      <c r="L3" s="3" t="s">
        <v>3</v>
      </c>
      <c r="M3" s="3" t="s">
        <v>3</v>
      </c>
    </row>
    <row r="4" spans="2:13" ht="30" x14ac:dyDescent="0.25">
      <c r="B4" s="5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x14ac:dyDescent="0.25">
      <c r="B5" s="6">
        <v>43708</v>
      </c>
      <c r="C5" s="1">
        <v>500</v>
      </c>
      <c r="D5" s="1">
        <v>500</v>
      </c>
      <c r="E5" s="3"/>
      <c r="F5" s="3"/>
      <c r="G5" s="3"/>
      <c r="H5" s="3"/>
      <c r="I5" s="3"/>
      <c r="J5" s="3"/>
      <c r="K5" s="3"/>
      <c r="L5" s="3"/>
      <c r="M5" s="3"/>
    </row>
    <row r="6" spans="2:13" x14ac:dyDescent="0.25">
      <c r="B6" s="6">
        <v>43738</v>
      </c>
      <c r="C6" s="1">
        <v>2500</v>
      </c>
      <c r="D6" s="1">
        <v>2500</v>
      </c>
      <c r="E6" s="3"/>
      <c r="F6" s="3"/>
      <c r="G6" s="3"/>
      <c r="H6" s="3"/>
      <c r="I6" s="3"/>
      <c r="J6" s="3"/>
      <c r="K6" s="3"/>
      <c r="L6" s="3"/>
      <c r="M6" s="3"/>
    </row>
    <row r="7" spans="2:13" x14ac:dyDescent="0.25">
      <c r="B7" s="6">
        <v>43769</v>
      </c>
      <c r="C7" s="1">
        <v>2300</v>
      </c>
      <c r="D7" s="1">
        <v>2300</v>
      </c>
      <c r="E7" s="3"/>
      <c r="F7" s="3"/>
      <c r="G7" s="3"/>
      <c r="H7" s="3"/>
      <c r="I7" s="3"/>
      <c r="J7" s="3"/>
      <c r="K7" s="3"/>
      <c r="L7" s="3"/>
      <c r="M7" s="3"/>
    </row>
    <row r="8" spans="2:13" x14ac:dyDescent="0.25">
      <c r="B8" s="6">
        <v>43799</v>
      </c>
      <c r="C8" s="1">
        <v>2250</v>
      </c>
      <c r="D8" s="1">
        <v>2250</v>
      </c>
      <c r="E8" s="3"/>
      <c r="F8" s="3"/>
      <c r="G8" s="3"/>
      <c r="H8" s="3"/>
      <c r="I8" s="3"/>
      <c r="J8" s="3"/>
      <c r="K8" s="3"/>
      <c r="L8" s="3"/>
      <c r="M8" s="3"/>
    </row>
    <row r="9" spans="2:13" x14ac:dyDescent="0.25">
      <c r="B9" s="6">
        <v>43830</v>
      </c>
      <c r="C9" s="1">
        <v>2200</v>
      </c>
      <c r="D9" s="1">
        <v>2200</v>
      </c>
      <c r="E9" s="3"/>
      <c r="F9" s="3"/>
      <c r="G9" s="3"/>
      <c r="H9" s="3"/>
      <c r="I9" s="3"/>
      <c r="J9" s="3"/>
      <c r="K9" s="3"/>
      <c r="L9" s="3"/>
      <c r="M9" s="3"/>
    </row>
    <row r="10" spans="2:13" x14ac:dyDescent="0.25">
      <c r="B10" s="6">
        <v>43496</v>
      </c>
      <c r="C10" s="1">
        <v>2150</v>
      </c>
      <c r="D10" s="1">
        <v>2150</v>
      </c>
      <c r="E10" s="3"/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6">
        <v>43524</v>
      </c>
      <c r="C11" s="1">
        <v>2100</v>
      </c>
      <c r="D11" s="1">
        <v>2100</v>
      </c>
      <c r="E11" s="3"/>
      <c r="F11" s="3"/>
      <c r="G11" s="3"/>
      <c r="H11" s="3"/>
      <c r="I11" s="3"/>
      <c r="J11" s="3"/>
      <c r="K11" s="3"/>
      <c r="L11" s="3"/>
      <c r="M11" s="3"/>
    </row>
    <row r="12" spans="2:13" x14ac:dyDescent="0.25">
      <c r="B12" s="6">
        <v>43555</v>
      </c>
      <c r="C12" s="1">
        <v>2050</v>
      </c>
      <c r="D12" s="1">
        <v>2050</v>
      </c>
      <c r="E12" s="3"/>
      <c r="F12" s="3"/>
      <c r="G12" s="3"/>
      <c r="H12" s="3"/>
      <c r="I12" s="3"/>
      <c r="J12" s="3"/>
      <c r="K12" s="3"/>
      <c r="L12" s="3"/>
      <c r="M12" s="3"/>
    </row>
    <row r="13" spans="2:13" x14ac:dyDescent="0.25">
      <c r="B13" s="6">
        <v>43585</v>
      </c>
      <c r="C13" s="1">
        <v>2000</v>
      </c>
      <c r="D13" s="1">
        <v>2000</v>
      </c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25">
      <c r="B14" s="6">
        <v>43616</v>
      </c>
      <c r="C14" s="1">
        <v>1800</v>
      </c>
      <c r="D14" s="1">
        <v>1800</v>
      </c>
      <c r="E14" s="3"/>
      <c r="F14" s="3"/>
      <c r="G14" s="3"/>
      <c r="H14" s="3"/>
      <c r="I14" s="3"/>
      <c r="J14" s="3"/>
      <c r="K14" s="3"/>
      <c r="L14" s="3"/>
      <c r="M14" s="3"/>
    </row>
    <row r="15" spans="2:13" x14ac:dyDescent="0.25">
      <c r="B15" s="6">
        <v>43646</v>
      </c>
      <c r="C15" s="1">
        <v>1500</v>
      </c>
      <c r="D15" s="1">
        <v>1500</v>
      </c>
      <c r="E15" s="3"/>
      <c r="F15" s="3"/>
      <c r="G15" s="3"/>
      <c r="H15" s="3"/>
      <c r="I15" s="3"/>
      <c r="J15" s="3"/>
      <c r="K15" s="3"/>
      <c r="L15" s="3"/>
      <c r="M15" s="3"/>
    </row>
    <row r="16" spans="2:13" x14ac:dyDescent="0.25">
      <c r="B16" s="6">
        <v>43677</v>
      </c>
      <c r="C16" s="1">
        <v>1200</v>
      </c>
      <c r="D16" s="1">
        <v>1200</v>
      </c>
      <c r="E16" s="3"/>
      <c r="F16" s="3"/>
      <c r="G16" s="3"/>
      <c r="H16" s="3"/>
      <c r="I16" s="3"/>
      <c r="J16" s="3"/>
      <c r="K16" s="3"/>
      <c r="L16" s="3"/>
      <c r="M16" s="3"/>
    </row>
    <row r="17" spans="2:13" x14ac:dyDescent="0.25">
      <c r="B17" s="7" t="s">
        <v>1</v>
      </c>
      <c r="C17" s="14">
        <f>SUM(C5:C16)</f>
        <v>22550</v>
      </c>
      <c r="D17" s="14">
        <f>SUM(D5:D16)</f>
        <v>22550</v>
      </c>
      <c r="E17" s="14">
        <f t="shared" ref="E17:M17" si="0">SUM(E5:E16)</f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</row>
    <row r="18" spans="2:13" x14ac:dyDescent="0.25">
      <c r="B18" s="7" t="s">
        <v>2</v>
      </c>
      <c r="C18" s="15">
        <f>C17/12</f>
        <v>1879.1666666666667</v>
      </c>
      <c r="D18" s="15">
        <f>D17/12</f>
        <v>1879.1666666666667</v>
      </c>
      <c r="E18" s="15">
        <f t="shared" ref="E18:M18" si="1">E17/12</f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5">
        <f t="shared" si="1"/>
        <v>0</v>
      </c>
      <c r="L18" s="15">
        <f t="shared" si="1"/>
        <v>0</v>
      </c>
      <c r="M18" s="15">
        <f t="shared" si="1"/>
        <v>0</v>
      </c>
    </row>
    <row r="19" spans="2:13" ht="45" x14ac:dyDescent="0.25">
      <c r="B19" s="17" t="s">
        <v>40</v>
      </c>
      <c r="C19" s="14">
        <f>C18*6%</f>
        <v>112.75</v>
      </c>
      <c r="D19" s="14">
        <f t="shared" ref="D19:L19" si="2">D18*6%</f>
        <v>112.75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>M18*0.3%</f>
        <v>0</v>
      </c>
    </row>
    <row r="20" spans="2:13" ht="7.5" customHeight="1" x14ac:dyDescent="0.25"/>
    <row r="21" spans="2:13" x14ac:dyDescent="0.25">
      <c r="C21" s="23" t="s">
        <v>26</v>
      </c>
      <c r="D21" s="23"/>
      <c r="E21" s="23"/>
      <c r="F21" s="23"/>
      <c r="G21" s="23"/>
      <c r="H21" s="23"/>
      <c r="I21" s="23"/>
      <c r="J21" s="23"/>
      <c r="K21" s="23"/>
      <c r="L21" s="23"/>
    </row>
    <row r="22" spans="2:13" x14ac:dyDescent="0.25">
      <c r="B22" s="7" t="s">
        <v>14</v>
      </c>
      <c r="C22" s="14">
        <f>C16</f>
        <v>1200</v>
      </c>
      <c r="D22" s="14">
        <f>D16</f>
        <v>1200</v>
      </c>
      <c r="E22" s="14">
        <f t="shared" ref="E22:M22" si="3">E16</f>
        <v>0</v>
      </c>
      <c r="F22" s="14">
        <f t="shared" si="3"/>
        <v>0</v>
      </c>
      <c r="G22" s="14">
        <f t="shared" si="3"/>
        <v>0</v>
      </c>
      <c r="H22" s="14">
        <f t="shared" si="3"/>
        <v>0</v>
      </c>
      <c r="I22" s="14">
        <f t="shared" si="3"/>
        <v>0</v>
      </c>
      <c r="J22" s="14">
        <f t="shared" si="3"/>
        <v>0</v>
      </c>
      <c r="K22" s="14">
        <f t="shared" si="3"/>
        <v>0</v>
      </c>
      <c r="L22" s="14">
        <f t="shared" si="3"/>
        <v>0</v>
      </c>
      <c r="M22" s="14">
        <f t="shared" si="3"/>
        <v>0</v>
      </c>
    </row>
    <row r="23" spans="2:13" x14ac:dyDescent="0.25">
      <c r="B23" s="7" t="s">
        <v>15</v>
      </c>
      <c r="C23" s="1">
        <v>1250</v>
      </c>
      <c r="D23" s="1">
        <v>1085</v>
      </c>
      <c r="E23" s="3"/>
      <c r="F23" s="3"/>
      <c r="G23" s="3"/>
      <c r="H23" s="3"/>
      <c r="I23" s="3"/>
      <c r="J23" s="3"/>
      <c r="K23" s="3"/>
      <c r="L23" s="3"/>
      <c r="M23" s="3"/>
    </row>
    <row r="24" spans="2:13" x14ac:dyDescent="0.25">
      <c r="B24" s="9" t="s">
        <v>16</v>
      </c>
      <c r="C24" s="14">
        <f>ABS(C22-C23)</f>
        <v>50</v>
      </c>
      <c r="D24" s="14">
        <f t="shared" ref="D24:M24" si="4">ABS(D22-D23)</f>
        <v>115</v>
      </c>
      <c r="E24" s="14">
        <f t="shared" si="4"/>
        <v>0</v>
      </c>
      <c r="F24" s="14">
        <f t="shared" si="4"/>
        <v>0</v>
      </c>
      <c r="G24" s="14">
        <f t="shared" si="4"/>
        <v>0</v>
      </c>
      <c r="H24" s="14">
        <f t="shared" si="4"/>
        <v>0</v>
      </c>
      <c r="I24" s="14">
        <f t="shared" si="4"/>
        <v>0</v>
      </c>
      <c r="J24" s="14">
        <f t="shared" si="4"/>
        <v>0</v>
      </c>
      <c r="K24" s="14">
        <f t="shared" si="4"/>
        <v>0</v>
      </c>
      <c r="L24" s="14">
        <f t="shared" si="4"/>
        <v>0</v>
      </c>
      <c r="M24" s="14">
        <f t="shared" si="4"/>
        <v>0</v>
      </c>
    </row>
    <row r="25" spans="2:13" x14ac:dyDescent="0.25">
      <c r="B25" s="9" t="s">
        <v>17</v>
      </c>
      <c r="C25" s="1">
        <v>70</v>
      </c>
      <c r="D25" s="1">
        <v>117</v>
      </c>
      <c r="E25" s="3"/>
      <c r="F25" s="3"/>
      <c r="G25" s="3"/>
      <c r="H25" s="3"/>
      <c r="I25" s="3"/>
      <c r="J25" s="3"/>
      <c r="K25" s="3"/>
      <c r="L25" s="3"/>
      <c r="M25" s="3"/>
    </row>
    <row r="26" spans="2:13" ht="45" x14ac:dyDescent="0.25">
      <c r="B26" s="10" t="s">
        <v>18</v>
      </c>
      <c r="C26" s="14">
        <f>C19</f>
        <v>112.75</v>
      </c>
      <c r="D26" s="14">
        <f t="shared" ref="D26:M26" si="5">D19</f>
        <v>112.75</v>
      </c>
      <c r="E26" s="14">
        <f t="shared" si="5"/>
        <v>0</v>
      </c>
      <c r="F26" s="14">
        <f t="shared" si="5"/>
        <v>0</v>
      </c>
      <c r="G26" s="14">
        <f t="shared" si="5"/>
        <v>0</v>
      </c>
      <c r="H26" s="14">
        <f t="shared" si="5"/>
        <v>0</v>
      </c>
      <c r="I26" s="14">
        <f t="shared" si="5"/>
        <v>0</v>
      </c>
      <c r="J26" s="14">
        <f t="shared" si="5"/>
        <v>0</v>
      </c>
      <c r="K26" s="14">
        <f t="shared" si="5"/>
        <v>0</v>
      </c>
      <c r="L26" s="14">
        <f t="shared" si="5"/>
        <v>0</v>
      </c>
      <c r="M26" s="14">
        <f t="shared" si="5"/>
        <v>0</v>
      </c>
    </row>
    <row r="27" spans="2:13" x14ac:dyDescent="0.25">
      <c r="B27" s="9" t="s">
        <v>19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x14ac:dyDescent="0.25">
      <c r="B28" s="9" t="s">
        <v>20</v>
      </c>
      <c r="C28" s="14">
        <f>IF(C25&lt;C26,0,C25-C26)</f>
        <v>0</v>
      </c>
      <c r="D28" s="14">
        <f>IF(D25&lt;D26,0,D25-D26)</f>
        <v>4.25</v>
      </c>
      <c r="E28" s="14">
        <f t="shared" ref="E28:M28" si="6">IF(E25&lt;E26,0,E25-E26)</f>
        <v>0</v>
      </c>
      <c r="F28" s="14">
        <f t="shared" si="6"/>
        <v>0</v>
      </c>
      <c r="G28" s="14">
        <f t="shared" si="6"/>
        <v>0</v>
      </c>
      <c r="H28" s="14">
        <f t="shared" si="6"/>
        <v>0</v>
      </c>
      <c r="I28" s="14">
        <f t="shared" si="6"/>
        <v>0</v>
      </c>
      <c r="J28" s="14">
        <f t="shared" si="6"/>
        <v>0</v>
      </c>
      <c r="K28" s="14">
        <f t="shared" si="6"/>
        <v>0</v>
      </c>
      <c r="L28" s="14">
        <f t="shared" si="6"/>
        <v>0</v>
      </c>
      <c r="M28" s="14">
        <f t="shared" si="6"/>
        <v>0</v>
      </c>
    </row>
    <row r="29" spans="2:13" x14ac:dyDescent="0.25">
      <c r="B29" s="9" t="s">
        <v>21</v>
      </c>
      <c r="C29" s="14">
        <v>3.8199999999999998E-2</v>
      </c>
      <c r="D29" s="14">
        <v>3.8199999999999998E-2</v>
      </c>
      <c r="E29" s="14">
        <v>3.8199999999999998E-2</v>
      </c>
      <c r="F29" s="14">
        <v>3.8199999999999998E-2</v>
      </c>
      <c r="G29" s="14">
        <v>3.8199999999999998E-2</v>
      </c>
      <c r="H29" s="14">
        <v>3.8199999999999998E-2</v>
      </c>
      <c r="I29" s="14">
        <v>3.8199999999999998E-2</v>
      </c>
      <c r="J29" s="14">
        <v>3.8199999999999998E-2</v>
      </c>
      <c r="K29" s="14">
        <v>3.8199999999999998E-2</v>
      </c>
      <c r="L29" s="14">
        <v>3.8199999999999998E-2</v>
      </c>
      <c r="M29" s="14">
        <v>9.4399999999999998E-2</v>
      </c>
    </row>
    <row r="30" spans="2:13" x14ac:dyDescent="0.25">
      <c r="B30" s="9" t="s">
        <v>22</v>
      </c>
      <c r="C30" s="15">
        <f>IF(C28*C29&lt;0.49,0,C28*C29)</f>
        <v>0</v>
      </c>
      <c r="D30" s="15">
        <f t="shared" ref="D30:M30" si="7">IF(D28*D29&lt;0.49,0,D28*D29)</f>
        <v>0</v>
      </c>
      <c r="E30" s="15">
        <f t="shared" si="7"/>
        <v>0</v>
      </c>
      <c r="F30" s="15">
        <f t="shared" si="7"/>
        <v>0</v>
      </c>
      <c r="G30" s="15">
        <f t="shared" si="7"/>
        <v>0</v>
      </c>
      <c r="H30" s="15">
        <f t="shared" si="7"/>
        <v>0</v>
      </c>
      <c r="I30" s="15">
        <f t="shared" si="7"/>
        <v>0</v>
      </c>
      <c r="J30" s="15">
        <f t="shared" si="7"/>
        <v>0</v>
      </c>
      <c r="K30" s="15">
        <f t="shared" si="7"/>
        <v>0</v>
      </c>
      <c r="L30" s="15">
        <f t="shared" si="7"/>
        <v>0</v>
      </c>
      <c r="M30" s="15">
        <f t="shared" si="7"/>
        <v>0</v>
      </c>
    </row>
    <row r="31" spans="2:13" x14ac:dyDescent="0.25">
      <c r="B31" s="24" t="s">
        <v>23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2:13" x14ac:dyDescent="0.25">
      <c r="B32" s="24" t="s">
        <v>24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2:12" x14ac:dyDescent="0.25">
      <c r="B33" s="24" t="s">
        <v>25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2:12" ht="8.25" customHeight="1" x14ac:dyDescent="0.25"/>
    <row r="35" spans="2:12" x14ac:dyDescent="0.25">
      <c r="B35" s="19" t="s">
        <v>27</v>
      </c>
      <c r="C35" s="20"/>
      <c r="D35" s="20"/>
      <c r="E35" s="20"/>
      <c r="F35" s="20"/>
      <c r="G35" s="20"/>
      <c r="H35" s="20"/>
      <c r="I35" s="21"/>
      <c r="J35" s="19" t="s">
        <v>28</v>
      </c>
      <c r="K35" s="20"/>
      <c r="L35" s="21"/>
    </row>
    <row r="36" spans="2:12" ht="19.5" customHeight="1" x14ac:dyDescent="0.25">
      <c r="B36" s="25" t="s">
        <v>32</v>
      </c>
      <c r="C36" s="25"/>
      <c r="D36" s="25"/>
      <c r="E36" s="35" t="s">
        <v>29</v>
      </c>
      <c r="F36" s="35"/>
      <c r="G36" s="36" t="s">
        <v>30</v>
      </c>
      <c r="H36" s="37"/>
      <c r="I36" s="12" t="s">
        <v>31</v>
      </c>
      <c r="J36" s="25"/>
      <c r="K36" s="25"/>
      <c r="L36" s="25"/>
    </row>
    <row r="37" spans="2:12" x14ac:dyDescent="0.25">
      <c r="B37" s="38" t="s">
        <v>33</v>
      </c>
      <c r="C37" s="39"/>
      <c r="D37" s="40"/>
      <c r="E37" s="32">
        <f>SUM(C30:M30)</f>
        <v>0</v>
      </c>
      <c r="F37" s="32"/>
      <c r="G37" s="32">
        <f>M30</f>
        <v>0</v>
      </c>
      <c r="H37" s="32"/>
      <c r="I37" s="33">
        <f>SUM(E37:H38)</f>
        <v>0</v>
      </c>
      <c r="J37" s="25"/>
      <c r="K37" s="25"/>
      <c r="L37" s="25"/>
    </row>
    <row r="38" spans="2:12" x14ac:dyDescent="0.25">
      <c r="B38" s="41"/>
      <c r="C38" s="42"/>
      <c r="D38" s="43"/>
      <c r="E38" s="32"/>
      <c r="F38" s="32"/>
      <c r="G38" s="32"/>
      <c r="H38" s="32"/>
      <c r="I38" s="33"/>
      <c r="J38" s="25"/>
      <c r="K38" s="25"/>
      <c r="L38" s="25"/>
    </row>
    <row r="39" spans="2:12" x14ac:dyDescent="0.25">
      <c r="G39" s="34"/>
      <c r="H39" s="34"/>
      <c r="I39" s="34"/>
      <c r="J39" s="25"/>
      <c r="K39" s="25"/>
      <c r="L39" s="25"/>
    </row>
    <row r="40" spans="2:12" x14ac:dyDescent="0.25">
      <c r="J40" s="25"/>
      <c r="K40" s="25"/>
      <c r="L40" s="25"/>
    </row>
    <row r="41" spans="2:12" x14ac:dyDescent="0.25">
      <c r="G41" s="34"/>
      <c r="H41" s="34"/>
      <c r="I41" s="34"/>
    </row>
    <row r="42" spans="2:12" x14ac:dyDescent="0.25">
      <c r="G42" s="34" t="s">
        <v>34</v>
      </c>
      <c r="H42" s="34"/>
      <c r="I42" s="34"/>
    </row>
  </sheetData>
  <sheetProtection password="C95D" sheet="1" objects="1" scenarios="1"/>
  <mergeCells count="18">
    <mergeCell ref="B35:I35"/>
    <mergeCell ref="J35:L35"/>
    <mergeCell ref="C1:L1"/>
    <mergeCell ref="C21:L21"/>
    <mergeCell ref="B31:L31"/>
    <mergeCell ref="B32:L32"/>
    <mergeCell ref="B33:L33"/>
    <mergeCell ref="J36:L40"/>
    <mergeCell ref="B37:D38"/>
    <mergeCell ref="E37:F38"/>
    <mergeCell ref="G37:H38"/>
    <mergeCell ref="I37:I38"/>
    <mergeCell ref="G39:I39"/>
    <mergeCell ref="G41:I41"/>
    <mergeCell ref="G42:I42"/>
    <mergeCell ref="B36:D36"/>
    <mergeCell ref="E36:F36"/>
    <mergeCell ref="G36:H36"/>
  </mergeCells>
  <pageMargins left="0" right="0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6%</vt:lpstr>
      <vt:lpstr>fiche 3,5%</vt:lpstr>
      <vt:lpstr>EXEMPLE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Boulmont</dc:creator>
  <cp:lastModifiedBy>utilisateur afgros</cp:lastModifiedBy>
  <cp:lastPrinted>2019-06-20T15:42:40Z</cp:lastPrinted>
  <dcterms:created xsi:type="dcterms:W3CDTF">2019-06-20T10:14:20Z</dcterms:created>
  <dcterms:modified xsi:type="dcterms:W3CDTF">2019-06-25T13:52:50Z</dcterms:modified>
</cp:coreProperties>
</file>